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VI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#REF!</definedName>
    <definedName name="_PMT23">#REF!</definedName>
    <definedName name="_Table2_In1">#N/A</definedName>
    <definedName name="_TR2">#REF!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VI-6'!#REF!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[1]PLANTA!$A$2:$O$70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AMBIOS2">#REF!</definedName>
    <definedName name="CENTRALES">#REF!</definedName>
    <definedName name="Centrales.">#REF!</definedName>
    <definedName name="centrales2">#REF!</definedName>
    <definedName name="CG">#REF!</definedName>
    <definedName name="CMg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riteria">#N/A</definedName>
    <definedName name="_xlnm.Criteria">#N/A</definedName>
    <definedName name="Criterios_IM">#N/A</definedName>
    <definedName name="CUADRO1">[2]SALES_INC!$A$6:$A$17</definedName>
    <definedName name="CUADRO2">[2]SALES_INC!$L$3:$O$14</definedName>
    <definedName name="CUADRO3">#REF!</definedName>
    <definedName name="d_3">#REF!</definedName>
    <definedName name="Data">#N/A</definedName>
    <definedName name="Database">#N/A</definedName>
    <definedName name="EEEEEE" hidden="1">{"'DMAX'!$A$10:$P$43"}</definedName>
    <definedName name="EMBALSES">#REF!</definedName>
    <definedName name="embalses.">#REF!</definedName>
    <definedName name="embalses2">#REF!</definedName>
    <definedName name="Equivalencia_nombres_clientes">'[3]Nombres distribuidoras'!$F$2:$G$71</definedName>
    <definedName name="erreer">#REF!</definedName>
    <definedName name="erreer.">#REF!</definedName>
    <definedName name="FA">#REF!</definedName>
    <definedName name="falla" hidden="1">{"'FLUJO'!$X$101"}</definedName>
    <definedName name="fILLL" hidden="1">#REF!</definedName>
    <definedName name="fONDO">[4]FONDO!$A$1:$N$841</definedName>
    <definedName name="GAS">#REF!</definedName>
    <definedName name="GB">'[5]GRAF 19'!#REF!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gg">#REF!</definedName>
    <definedName name="hhh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">#REF!</definedName>
    <definedName name="indat">#REF!</definedName>
    <definedName name="inicio">#REF!</definedName>
    <definedName name="INYECC">#REF!</definedName>
    <definedName name="inyecc2">#REF!</definedName>
    <definedName name="IR">#REF!</definedName>
    <definedName name="IVA">[6]MAYO!$B$2</definedName>
    <definedName name="MES">#REF!</definedName>
    <definedName name="meses">[7]FONDO!$R$2:$S$34</definedName>
    <definedName name="MON">#REF!</definedName>
    <definedName name="PEn">#REF!</definedName>
    <definedName name="PF">[8]PF!#REF!</definedName>
    <definedName name="PM">[9]PM!$A$1</definedName>
    <definedName name="PMC">[9]PMC!$A$1</definedName>
    <definedName name="PMT">#REF!</definedName>
    <definedName name="pp">[8]GB!#REF!</definedName>
    <definedName name="Print_Area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rrrrr">'[10]GRAF24 '!#REF!</definedName>
    <definedName name="TR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vbvbd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T58" i="1" l="1"/>
  <c r="T60" i="1" s="1"/>
  <c r="S58" i="1"/>
  <c r="S60" i="1" s="1"/>
  <c r="R58" i="1"/>
  <c r="R60" i="1" s="1"/>
  <c r="Q58" i="1"/>
  <c r="Q60" i="1" s="1"/>
  <c r="P58" i="1"/>
  <c r="P60" i="1" s="1"/>
  <c r="O58" i="1"/>
  <c r="O60" i="1" s="1"/>
  <c r="N58" i="1"/>
  <c r="N60" i="1" s="1"/>
  <c r="M58" i="1"/>
  <c r="M60" i="1" s="1"/>
  <c r="L58" i="1"/>
  <c r="L60" i="1" s="1"/>
  <c r="K58" i="1"/>
  <c r="K60" i="1" s="1"/>
  <c r="J58" i="1"/>
  <c r="J60" i="1" s="1"/>
  <c r="I58" i="1"/>
  <c r="I60" i="1" s="1"/>
  <c r="H58" i="1"/>
  <c r="H60" i="1" s="1"/>
  <c r="G58" i="1"/>
  <c r="G60" i="1" s="1"/>
  <c r="F58" i="1"/>
  <c r="F60" i="1" s="1"/>
  <c r="E58" i="1"/>
  <c r="E60" i="1" s="1"/>
  <c r="W56" i="1"/>
  <c r="W55" i="1"/>
  <c r="W54" i="1"/>
  <c r="W53" i="1"/>
  <c r="W51" i="1"/>
  <c r="W48" i="1"/>
  <c r="W45" i="1"/>
  <c r="W44" i="1"/>
  <c r="W43" i="1"/>
  <c r="W41" i="1"/>
  <c r="W39" i="1"/>
  <c r="W38" i="1"/>
  <c r="W37" i="1"/>
  <c r="W36" i="1"/>
  <c r="W35" i="1"/>
  <c r="W34" i="1"/>
  <c r="W32" i="1"/>
  <c r="W28" i="1"/>
  <c r="W27" i="1"/>
  <c r="W31" i="1" s="1"/>
  <c r="W23" i="1"/>
  <c r="W22" i="1"/>
  <c r="W21" i="1"/>
  <c r="W20" i="1"/>
  <c r="W19" i="1"/>
  <c r="W18" i="1"/>
  <c r="W14" i="1"/>
  <c r="W15" i="1" s="1"/>
  <c r="W9" i="1"/>
  <c r="W10" i="1" s="1"/>
  <c r="W40" i="1" l="1"/>
  <c r="W25" i="1"/>
  <c r="W58" i="1" l="1"/>
  <c r="W60" i="1" s="1"/>
</calcChain>
</file>

<file path=xl/sharedStrings.xml><?xml version="1.0" encoding="utf-8"?>
<sst xmlns="http://schemas.openxmlformats.org/spreadsheetml/2006/main" count="86" uniqueCount="64">
  <si>
    <t>Cuadro VI-4</t>
  </si>
  <si>
    <t xml:space="preserve">Sistemas Aislados </t>
  </si>
  <si>
    <t>Empresa</t>
  </si>
  <si>
    <t>Central</t>
  </si>
  <si>
    <t>1996</t>
  </si>
  <si>
    <t>Hidroeléctrica</t>
  </si>
  <si>
    <t>SETAR</t>
  </si>
  <si>
    <t>El Angosto</t>
  </si>
  <si>
    <t>San Jacinto</t>
  </si>
  <si>
    <t>Termoeléctrica</t>
  </si>
  <si>
    <t>La Tablada</t>
  </si>
  <si>
    <t>Yacuiba</t>
  </si>
  <si>
    <t>Villamontes</t>
  </si>
  <si>
    <t>Bermejo</t>
  </si>
  <si>
    <t>Entre Rios</t>
  </si>
  <si>
    <t>El Puente</t>
  </si>
  <si>
    <t>Iscayachi</t>
  </si>
  <si>
    <t>-</t>
  </si>
  <si>
    <t>Total SETAR</t>
  </si>
  <si>
    <t>ENDE</t>
  </si>
  <si>
    <t>Moxos-Trinidad</t>
  </si>
  <si>
    <t>Cobija</t>
  </si>
  <si>
    <t>Yucumo</t>
  </si>
  <si>
    <t>San Borja</t>
  </si>
  <si>
    <t>Total ENDE</t>
  </si>
  <si>
    <t>CRE</t>
  </si>
  <si>
    <t>Cordillera</t>
  </si>
  <si>
    <t>Roboré</t>
  </si>
  <si>
    <t>Chiquitos</t>
  </si>
  <si>
    <t>Valles</t>
  </si>
  <si>
    <t>San Ignacio</t>
  </si>
  <si>
    <t>Las Misiones</t>
  </si>
  <si>
    <t>Charagua</t>
  </si>
  <si>
    <t>German Busch</t>
  </si>
  <si>
    <t>Total CRE</t>
  </si>
  <si>
    <t>EGSA</t>
  </si>
  <si>
    <t>San Matías</t>
  </si>
  <si>
    <t>GENERGYS</t>
  </si>
  <si>
    <t>Alto Chijini</t>
  </si>
  <si>
    <t>G&amp;E</t>
  </si>
  <si>
    <t>SECCO</t>
  </si>
  <si>
    <r>
      <rPr>
        <b/>
        <vertAlign val="superscript"/>
        <sz val="7"/>
        <rFont val="Century Gothic"/>
        <family val="2"/>
      </rPr>
      <t>(1)</t>
    </r>
    <r>
      <rPr>
        <b/>
        <sz val="7"/>
        <rFont val="Century Gothic"/>
        <family val="2"/>
      </rPr>
      <t xml:space="preserve"> Otros Generadores</t>
    </r>
  </si>
  <si>
    <t>CSSA</t>
  </si>
  <si>
    <t>PETROBRAS</t>
  </si>
  <si>
    <t>YPFB TRANSPORTE</t>
  </si>
  <si>
    <t>VINTAGE</t>
  </si>
  <si>
    <t>PECOM</t>
  </si>
  <si>
    <t>YPFB CHACO</t>
  </si>
  <si>
    <t>COMAYO</t>
  </si>
  <si>
    <r>
      <rPr>
        <vertAlign val="superscript"/>
        <sz val="7"/>
        <rFont val="Century Gothic"/>
        <family val="2"/>
      </rPr>
      <t>(2)</t>
    </r>
    <r>
      <rPr>
        <sz val="7"/>
        <rFont val="Century Gothic"/>
        <family val="2"/>
      </rPr>
      <t xml:space="preserve"> Otros Autoproductores</t>
    </r>
  </si>
  <si>
    <t>TOTAL</t>
  </si>
  <si>
    <t xml:space="preserve">Fuente: Formularios ISE 110 de Generación
</t>
  </si>
  <si>
    <t>Evolución de la generación bruta 1996-2014 (GWh)</t>
  </si>
  <si>
    <t>Fotovoltaica</t>
  </si>
  <si>
    <t>SOLAR Cobija</t>
  </si>
  <si>
    <t>Total Generación Fotovoltaíca</t>
  </si>
  <si>
    <t>Total Generación Hidroeléctrica</t>
  </si>
  <si>
    <t>GRAVETAL</t>
  </si>
  <si>
    <t>IAGSA</t>
  </si>
  <si>
    <t>PLUSPETROL</t>
  </si>
  <si>
    <t>IOL</t>
  </si>
  <si>
    <t>Total Generación Termoeléctrica</t>
  </si>
  <si>
    <t>(1) 2014-Suma de la energia generada por: CER, COSEC, COSEGUA, COSEY y COOP. ROSARIO DEL YATA</t>
  </si>
  <si>
    <t>(2) Periodo 2013 - Otros Autoproductores : Gravetal, IAGSA, Pluspetrol, IOL.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</si>
</sst>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3" formatCode="_(* #,##0.00_);_(* \(#,##0.00\);_(* &quot;-&quot;??_);_(@_)"/>
    <numFmt numFmtId="164" formatCode="_-* #,##0.00\ _B_s_-;\-* #,##0.00\ _B_s_-;_-* &quot;-&quot;??\ _B_s_-;_-@_-"/>
    <numFmt numFmtId="165" formatCode="#,##0.0"/>
    <numFmt numFmtId="166" formatCode="0.0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\ _€_-;\-* #,##0\ _€_-;_-* &quot;-&quot;\ _€_-;_-@_-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mmm"/>
    <numFmt numFmtId="180" formatCode="#,##0.000\ "/>
    <numFmt numFmtId="181" formatCode="_-* #,##0.00\ _€_-;\-* #,##0.00\ _€_-;_-* &quot;-&quot;??\ _€_-;_-@_-"/>
    <numFmt numFmtId="182" formatCode="%#,#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Agency FB"/>
      <family val="2"/>
    </font>
    <font>
      <sz val="7"/>
      <name val="Century Gothic"/>
      <family val="2"/>
    </font>
    <font>
      <b/>
      <sz val="8"/>
      <name val="Arial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b/>
      <sz val="8"/>
      <color theme="0"/>
      <name val="Century Gothic"/>
      <family val="2"/>
    </font>
    <font>
      <b/>
      <vertAlign val="superscript"/>
      <sz val="7"/>
      <name val="Century Gothic"/>
      <family val="2"/>
    </font>
    <font>
      <vertAlign val="superscript"/>
      <sz val="7"/>
      <name val="Century Gothic"/>
      <family val="2"/>
    </font>
    <font>
      <sz val="10"/>
      <name val="Arial"/>
      <family val="2"/>
    </font>
    <font>
      <b/>
      <sz val="9"/>
      <name val="Century Gothic"/>
      <family val="2"/>
    </font>
    <font>
      <b/>
      <sz val="9"/>
      <color theme="0"/>
      <name val="Century Gothic"/>
      <family val="2"/>
    </font>
    <font>
      <sz val="6"/>
      <name val="Century Gothic"/>
      <family val="2"/>
    </font>
    <font>
      <sz val="6"/>
      <name val="Arial"/>
      <family val="2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11" fillId="0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9" borderId="3" applyNumberFormat="0" applyAlignment="0" applyProtection="0"/>
    <xf numFmtId="0" fontId="20" fillId="19" borderId="3" applyNumberFormat="0" applyAlignment="0" applyProtection="0"/>
    <xf numFmtId="0" fontId="21" fillId="20" borderId="4" applyNumberFormat="0" applyAlignment="0" applyProtection="0"/>
    <xf numFmtId="0" fontId="21" fillId="20" borderId="4" applyNumberFormat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167" fontId="23" fillId="0" borderId="0">
      <protection locked="0"/>
    </xf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9" fontId="23" fillId="0" borderId="0">
      <protection locked="0"/>
    </xf>
    <xf numFmtId="0" fontId="11" fillId="0" borderId="0" applyFont="0" applyFill="0" applyBorder="0" applyAlignment="0" applyProtection="0"/>
    <xf numFmtId="170" fontId="2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11" fillId="0" borderId="0"/>
    <xf numFmtId="0" fontId="11" fillId="0" borderId="0"/>
    <xf numFmtId="0" fontId="26" fillId="0" borderId="0">
      <protection locked="0"/>
    </xf>
    <xf numFmtId="0" fontId="26" fillId="0" borderId="0"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3" fillId="0" borderId="0">
      <protection locked="0"/>
    </xf>
    <xf numFmtId="0" fontId="29" fillId="0" borderId="0" applyFont="0" applyFill="0" applyBorder="0" applyAlignment="0" applyProtection="0"/>
    <xf numFmtId="0" fontId="23" fillId="0" borderId="0">
      <protection locked="0"/>
    </xf>
    <xf numFmtId="0" fontId="29" fillId="0" borderId="0" applyFont="0" applyFill="0" applyBorder="0" applyAlignment="0" applyProtection="0"/>
    <xf numFmtId="0" fontId="23" fillId="0" borderId="0">
      <protection locked="0"/>
    </xf>
    <xf numFmtId="0" fontId="29" fillId="0" borderId="0" applyFont="0" applyFill="0" applyBorder="0" applyAlignment="0" applyProtection="0"/>
    <xf numFmtId="0" fontId="23" fillId="0" borderId="0">
      <protection locked="0"/>
    </xf>
    <xf numFmtId="0" fontId="29" fillId="0" borderId="0" applyFont="0" applyFill="0" applyBorder="0" applyAlignment="0" applyProtection="0"/>
    <xf numFmtId="0" fontId="23" fillId="0" borderId="0">
      <protection locked="0"/>
    </xf>
    <xf numFmtId="0" fontId="29" fillId="0" borderId="0" applyFont="0" applyFill="0" applyBorder="0" applyAlignment="0" applyProtection="0"/>
    <xf numFmtId="0" fontId="23" fillId="0" borderId="0">
      <protection locked="0"/>
    </xf>
    <xf numFmtId="0" fontId="29" fillId="0" borderId="0" applyFont="0" applyFill="0" applyBorder="0" applyAlignment="0" applyProtection="0"/>
    <xf numFmtId="0" fontId="23" fillId="0" borderId="0">
      <protection locked="0"/>
    </xf>
    <xf numFmtId="173" fontId="23" fillId="0" borderId="0">
      <protection locked="0"/>
    </xf>
    <xf numFmtId="167" fontId="23" fillId="0" borderId="0">
      <protection locked="0"/>
    </xf>
    <xf numFmtId="170" fontId="25" fillId="0" borderId="0">
      <protection locked="0"/>
    </xf>
    <xf numFmtId="173" fontId="23" fillId="0" borderId="0">
      <protection locked="0"/>
    </xf>
    <xf numFmtId="170" fontId="30" fillId="0" borderId="0">
      <protection locked="0"/>
    </xf>
    <xf numFmtId="0" fontId="26" fillId="0" borderId="0">
      <protection locked="0"/>
    </xf>
    <xf numFmtId="170" fontId="30" fillId="0" borderId="0">
      <protection locked="0"/>
    </xf>
    <xf numFmtId="0" fontId="26" fillId="0" borderId="0">
      <protection locked="0"/>
    </xf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9" fontId="23" fillId="0" borderId="0">
      <protection locked="0"/>
    </xf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1" fillId="0" borderId="0"/>
    <xf numFmtId="0" fontId="11" fillId="0" borderId="0"/>
    <xf numFmtId="0" fontId="33" fillId="0" borderId="0"/>
    <xf numFmtId="0" fontId="11" fillId="0" borderId="0"/>
    <xf numFmtId="0" fontId="17" fillId="0" borderId="0"/>
    <xf numFmtId="0" fontId="24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24" fillId="0" borderId="0"/>
    <xf numFmtId="0" fontId="11" fillId="0" borderId="0"/>
    <xf numFmtId="0" fontId="24" fillId="0" borderId="0"/>
    <xf numFmtId="0" fontId="1" fillId="0" borderId="0"/>
    <xf numFmtId="0" fontId="11" fillId="0" borderId="0"/>
    <xf numFmtId="0" fontId="33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6" borderId="6" applyNumberFormat="0" applyFont="0" applyAlignment="0" applyProtection="0"/>
    <xf numFmtId="0" fontId="11" fillId="26" borderId="6" applyNumberFormat="0" applyFont="0" applyAlignment="0" applyProtection="0"/>
    <xf numFmtId="0" fontId="34" fillId="27" borderId="7">
      <alignment horizontal="center" vertical="center"/>
    </xf>
    <xf numFmtId="0" fontId="35" fillId="0" borderId="8">
      <alignment horizontal="center"/>
    </xf>
    <xf numFmtId="182" fontId="23" fillId="0" borderId="0">
      <protection locked="0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19" borderId="9" applyNumberFormat="0" applyAlignment="0" applyProtection="0"/>
    <xf numFmtId="0" fontId="37" fillId="19" borderId="9" applyNumberFormat="0" applyAlignment="0" applyProtection="0"/>
    <xf numFmtId="0" fontId="1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</cellStyleXfs>
  <cellXfs count="5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Border="1" applyAlignment="1">
      <alignment vertical="center"/>
    </xf>
    <xf numFmtId="0" fontId="4" fillId="4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6" fillId="4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165" fontId="4" fillId="4" borderId="0" xfId="2" applyNumberFormat="1" applyFont="1" applyFill="1" applyBorder="1" applyAlignment="1">
      <alignment vertical="center"/>
    </xf>
    <xf numFmtId="0" fontId="2" fillId="4" borderId="0" xfId="1" applyFont="1" applyFill="1" applyAlignment="1">
      <alignment vertical="center"/>
    </xf>
    <xf numFmtId="165" fontId="7" fillId="4" borderId="0" xfId="2" applyNumberFormat="1" applyFont="1" applyFill="1" applyBorder="1" applyAlignment="1">
      <alignment vertical="center"/>
    </xf>
    <xf numFmtId="165" fontId="4" fillId="4" borderId="0" xfId="2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165" fontId="7" fillId="4" borderId="1" xfId="2" applyNumberFormat="1" applyFont="1" applyFill="1" applyBorder="1" applyAlignment="1">
      <alignment vertical="center"/>
    </xf>
    <xf numFmtId="166" fontId="4" fillId="4" borderId="0" xfId="1" applyNumberFormat="1" applyFont="1" applyFill="1" applyBorder="1" applyAlignment="1">
      <alignment vertical="center"/>
    </xf>
    <xf numFmtId="165" fontId="7" fillId="4" borderId="1" xfId="2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6" fillId="4" borderId="2" xfId="3" applyFont="1" applyFill="1" applyBorder="1"/>
    <xf numFmtId="165" fontId="6" fillId="4" borderId="2" xfId="3" applyNumberFormat="1" applyFont="1" applyFill="1" applyBorder="1"/>
    <xf numFmtId="165" fontId="6" fillId="0" borderId="2" xfId="3" applyNumberFormat="1" applyFont="1" applyFill="1" applyBorder="1"/>
    <xf numFmtId="0" fontId="12" fillId="4" borderId="2" xfId="3" applyFont="1" applyFill="1" applyBorder="1"/>
    <xf numFmtId="165" fontId="12" fillId="4" borderId="2" xfId="3" applyNumberFormat="1" applyFont="1" applyFill="1" applyBorder="1"/>
    <xf numFmtId="165" fontId="12" fillId="0" borderId="2" xfId="3" applyNumberFormat="1" applyFont="1" applyFill="1" applyBorder="1"/>
    <xf numFmtId="0" fontId="12" fillId="4" borderId="0" xfId="3" applyFont="1" applyFill="1" applyBorder="1"/>
    <xf numFmtId="165" fontId="12" fillId="4" borderId="0" xfId="3" applyNumberFormat="1" applyFont="1" applyFill="1" applyBorder="1"/>
    <xf numFmtId="165" fontId="13" fillId="4" borderId="0" xfId="3" applyNumberFormat="1" applyFont="1" applyFill="1" applyBorder="1"/>
    <xf numFmtId="0" fontId="14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3" applyFont="1"/>
    <xf numFmtId="0" fontId="15" fillId="0" borderId="0" xfId="1" applyFont="1" applyBorder="1" applyAlignment="1">
      <alignment vertical="center"/>
    </xf>
    <xf numFmtId="0" fontId="14" fillId="0" borderId="0" xfId="3" applyFont="1" applyBorder="1"/>
    <xf numFmtId="0" fontId="12" fillId="0" borderId="0" xfId="3" applyFont="1" applyBorder="1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0" fontId="16" fillId="0" borderId="0" xfId="4" applyFont="1" applyFill="1" applyAlignment="1">
      <alignment horizontal="left" vertical="top" wrapText="1"/>
    </xf>
    <xf numFmtId="41" fontId="4" fillId="4" borderId="0" xfId="2" applyNumberFormat="1" applyFont="1" applyFill="1" applyBorder="1" applyAlignment="1">
      <alignment vertical="center"/>
    </xf>
    <xf numFmtId="0" fontId="6" fillId="4" borderId="2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41" fontId="6" fillId="4" borderId="2" xfId="2" applyNumberFormat="1" applyFont="1" applyFill="1" applyBorder="1" applyAlignment="1">
      <alignment vertical="center"/>
    </xf>
    <xf numFmtId="165" fontId="6" fillId="4" borderId="2" xfId="2" applyNumberFormat="1" applyFont="1" applyFill="1" applyBorder="1" applyAlignment="1">
      <alignment vertical="center"/>
    </xf>
    <xf numFmtId="41" fontId="7" fillId="4" borderId="1" xfId="2" applyNumberFormat="1" applyFont="1" applyFill="1" applyBorder="1" applyAlignment="1">
      <alignment vertical="center"/>
    </xf>
  </cellXfs>
  <cellStyles count="218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elda de comprobación 2" xfId="45"/>
    <cellStyle name="Celda de comprobación 3" xfId="46"/>
    <cellStyle name="Celda vinculada 2" xfId="47"/>
    <cellStyle name="Celda vinculada 3" xfId="48"/>
    <cellStyle name="Comma" xfId="49"/>
    <cellStyle name="Comma 2" xfId="50"/>
    <cellStyle name="Comma 3" xfId="51"/>
    <cellStyle name="Comma 4" xfId="52"/>
    <cellStyle name="Comma 5" xfId="53"/>
    <cellStyle name="Comma 6" xfId="54"/>
    <cellStyle name="Comma_Nov09" xfId="55"/>
    <cellStyle name="Comma0" xfId="56"/>
    <cellStyle name="Currency" xfId="57"/>
    <cellStyle name="Currency0" xfId="58"/>
    <cellStyle name="Date" xfId="59"/>
    <cellStyle name="Date 2" xfId="60"/>
    <cellStyle name="Dia" xfId="61"/>
    <cellStyle name="Diseño" xfId="62"/>
    <cellStyle name="Diseño 2" xfId="63"/>
    <cellStyle name="Encabez1" xfId="64"/>
    <cellStyle name="Encabez2" xfId="65"/>
    <cellStyle name="Encabezado 4 2" xfId="66"/>
    <cellStyle name="Encabezado 4 3" xfId="67"/>
    <cellStyle name="Énfasis1 2" xfId="68"/>
    <cellStyle name="Énfasis1 3" xfId="69"/>
    <cellStyle name="Énfasis2 2" xfId="70"/>
    <cellStyle name="Énfasis2 3" xfId="71"/>
    <cellStyle name="Énfasis3 2" xfId="72"/>
    <cellStyle name="Énfasis3 3" xfId="73"/>
    <cellStyle name="Énfasis4 2" xfId="74"/>
    <cellStyle name="Énfasis4 3" xfId="75"/>
    <cellStyle name="Énfasis5 2" xfId="76"/>
    <cellStyle name="Énfasis5 3" xfId="77"/>
    <cellStyle name="Énfasis6 2" xfId="78"/>
    <cellStyle name="Énfasis6 3" xfId="79"/>
    <cellStyle name="Entrada 2" xfId="80"/>
    <cellStyle name="Entrada 3" xfId="81"/>
    <cellStyle name="Euro" xfId="82"/>
    <cellStyle name="Euro 2" xfId="83"/>
    <cellStyle name="F2" xfId="84"/>
    <cellStyle name="F2 2" xfId="85"/>
    <cellStyle name="F3" xfId="86"/>
    <cellStyle name="F3 2" xfId="87"/>
    <cellStyle name="F4" xfId="88"/>
    <cellStyle name="F4 2" xfId="89"/>
    <cellStyle name="F5" xfId="90"/>
    <cellStyle name="F5 2" xfId="91"/>
    <cellStyle name="F6" xfId="92"/>
    <cellStyle name="F6 2" xfId="93"/>
    <cellStyle name="F7" xfId="94"/>
    <cellStyle name="F7 2" xfId="95"/>
    <cellStyle name="F8" xfId="96"/>
    <cellStyle name="F8 2" xfId="97"/>
    <cellStyle name="Fijo" xfId="98"/>
    <cellStyle name="Financiero" xfId="99"/>
    <cellStyle name="Fixed" xfId="100"/>
    <cellStyle name="Fixed 2" xfId="101"/>
    <cellStyle name="Heading1" xfId="102"/>
    <cellStyle name="Heading1 2" xfId="103"/>
    <cellStyle name="Heading2" xfId="104"/>
    <cellStyle name="Heading2 2" xfId="105"/>
    <cellStyle name="Incorrecto 2" xfId="106"/>
    <cellStyle name="Incorrecto 3" xfId="107"/>
    <cellStyle name="Millares [0] 2" xfId="108"/>
    <cellStyle name="Millares [0] 3" xfId="109"/>
    <cellStyle name="Millares [0] 4" xfId="110"/>
    <cellStyle name="Millares 10" xfId="111"/>
    <cellStyle name="Millares 11" xfId="112"/>
    <cellStyle name="Millares 12" xfId="113"/>
    <cellStyle name="Millares 13" xfId="114"/>
    <cellStyle name="Millares 14" xfId="115"/>
    <cellStyle name="Millares 15" xfId="116"/>
    <cellStyle name="Millares 16" xfId="117"/>
    <cellStyle name="Millares 17" xfId="118"/>
    <cellStyle name="Millares 18" xfId="119"/>
    <cellStyle name="Millares 19" xfId="120"/>
    <cellStyle name="Millares 2" xfId="121"/>
    <cellStyle name="Millares 2 2" xfId="122"/>
    <cellStyle name="Millares 2 3" xfId="123"/>
    <cellStyle name="Millares 2 4" xfId="124"/>
    <cellStyle name="Millares 2_Cap 3 Transacciones v27042009" xfId="125"/>
    <cellStyle name="Millares 20" xfId="126"/>
    <cellStyle name="Millares 21" xfId="127"/>
    <cellStyle name="Millares 22" xfId="128"/>
    <cellStyle name="Millares 23" xfId="129"/>
    <cellStyle name="Millares 24" xfId="130"/>
    <cellStyle name="Millares 25" xfId="131"/>
    <cellStyle name="Millares 26" xfId="132"/>
    <cellStyle name="Millares 27" xfId="133"/>
    <cellStyle name="Millares 28" xfId="134"/>
    <cellStyle name="Millares 29" xfId="135"/>
    <cellStyle name="Millares 3" xfId="136"/>
    <cellStyle name="Millares 3 2" xfId="137"/>
    <cellStyle name="Millares 30" xfId="138"/>
    <cellStyle name="Millares 31" xfId="139"/>
    <cellStyle name="Millares 32" xfId="140"/>
    <cellStyle name="Millares 33" xfId="141"/>
    <cellStyle name="Millares 34" xfId="142"/>
    <cellStyle name="Millares 35" xfId="143"/>
    <cellStyle name="Millares 36" xfId="144"/>
    <cellStyle name="Millares 37" xfId="145"/>
    <cellStyle name="Millares 4" xfId="146"/>
    <cellStyle name="Millares 5" xfId="147"/>
    <cellStyle name="Millares 5 2" xfId="148"/>
    <cellStyle name="Millares 6" xfId="149"/>
    <cellStyle name="Millares 7" xfId="150"/>
    <cellStyle name="Millares 7 2" xfId="151"/>
    <cellStyle name="Millares 8" xfId="152"/>
    <cellStyle name="Millares 9" xfId="153"/>
    <cellStyle name="Millares_6 SistemasAislados" xfId="2"/>
    <cellStyle name="Monetario" xfId="154"/>
    <cellStyle name="Neutral 2" xfId="155"/>
    <cellStyle name="Neutral 3" xfId="156"/>
    <cellStyle name="Normal" xfId="0" builtinId="0"/>
    <cellStyle name="Normal 10" xfId="157"/>
    <cellStyle name="Normal 2" xfId="158"/>
    <cellStyle name="Normal 2 2" xfId="3"/>
    <cellStyle name="Normal 2 2 2" xfId="159"/>
    <cellStyle name="Normal 2 3" xfId="160"/>
    <cellStyle name="Normal 2 4" xfId="161"/>
    <cellStyle name="Normal 3" xfId="162"/>
    <cellStyle name="Normal 3 2" xfId="163"/>
    <cellStyle name="Normal 3 3" xfId="164"/>
    <cellStyle name="Normal 3 4" xfId="165"/>
    <cellStyle name="Normal 3 5" xfId="166"/>
    <cellStyle name="Normal 4" xfId="167"/>
    <cellStyle name="Normal 4 2" xfId="168"/>
    <cellStyle name="Normal 5" xfId="169"/>
    <cellStyle name="Normal 5 2" xfId="170"/>
    <cellStyle name="Normal 5 3" xfId="171"/>
    <cellStyle name="Normal 5 4" xfId="172"/>
    <cellStyle name="Normal 6" xfId="173"/>
    <cellStyle name="Normal 7" xfId="174"/>
    <cellStyle name="Normal 8" xfId="4"/>
    <cellStyle name="Normal 8 2" xfId="175"/>
    <cellStyle name="Normal 8 3" xfId="176"/>
    <cellStyle name="Normal 8 4" xfId="177"/>
    <cellStyle name="Normal 9" xfId="178"/>
    <cellStyle name="Normal_6 SistemasAislados" xfId="1"/>
    <cellStyle name="Notas 2" xfId="179"/>
    <cellStyle name="Notas 3" xfId="180"/>
    <cellStyle name="p" xfId="181"/>
    <cellStyle name="Pame" xfId="182"/>
    <cellStyle name="Percent" xfId="183"/>
    <cellStyle name="Percent 2" xfId="184"/>
    <cellStyle name="Percent 3" xfId="185"/>
    <cellStyle name="Percent 4" xfId="186"/>
    <cellStyle name="Percent 5" xfId="187"/>
    <cellStyle name="Percent 6" xfId="188"/>
    <cellStyle name="Porcentaje 2" xfId="189"/>
    <cellStyle name="Porcentaje 3" xfId="190"/>
    <cellStyle name="Porcentaje 4" xfId="191"/>
    <cellStyle name="Porcentaje 5" xfId="192"/>
    <cellStyle name="Porcentaje 6" xfId="193"/>
    <cellStyle name="Porcentual 2" xfId="194"/>
    <cellStyle name="Porcentual 2 2" xfId="195"/>
    <cellStyle name="Porcentual 2 3" xfId="196"/>
    <cellStyle name="Porcentual 3" xfId="197"/>
    <cellStyle name="Porcentual 3 2" xfId="198"/>
    <cellStyle name="Porcentual 4" xfId="199"/>
    <cellStyle name="Porcentual 5" xfId="200"/>
    <cellStyle name="Salida 2" xfId="201"/>
    <cellStyle name="Salida 3" xfId="202"/>
    <cellStyle name="Standard_EVAL-np" xfId="203"/>
    <cellStyle name="Texto de advertencia 2" xfId="204"/>
    <cellStyle name="Texto de advertencia 3" xfId="205"/>
    <cellStyle name="Texto explicativo 2" xfId="206"/>
    <cellStyle name="Texto explicativo 3" xfId="207"/>
    <cellStyle name="Título 1 2" xfId="208"/>
    <cellStyle name="Título 1 3" xfId="209"/>
    <cellStyle name="Título 2 2" xfId="210"/>
    <cellStyle name="Título 2 3" xfId="211"/>
    <cellStyle name="Título 3 2" xfId="212"/>
    <cellStyle name="Título 3 3" xfId="213"/>
    <cellStyle name="Título 4" xfId="214"/>
    <cellStyle name="Título 5" xfId="215"/>
    <cellStyle name="Total 2" xfId="216"/>
    <cellStyle name="Total 3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100" b="1" i="0" u="none" strike="noStrike" baseline="0">
                <a:solidFill>
                  <a:srgbClr val="FF66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VI-10   </a:t>
            </a:r>
          </a:p>
          <a:p>
            <a:pPr algn="ctr">
              <a:defRPr sz="1100" b="1" i="0" u="none" strike="noStrike" baseline="0">
                <a:solidFill>
                  <a:srgbClr val="FF66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Evolución anual por tipo de Generación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Bruta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(MWh)</a:t>
            </a:r>
          </a:p>
          <a:p>
            <a:pPr algn="ctr">
              <a:defRPr sz="1100" b="1" i="0" u="none" strike="noStrike" baseline="0">
                <a:solidFill>
                  <a:srgbClr val="FF66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Periodo 2014</a:t>
            </a:r>
          </a:p>
        </c:rich>
      </c:tx>
      <c:layout>
        <c:manualLayout>
          <c:xMode val="edge"/>
          <c:yMode val="edge"/>
          <c:x val="0.28137873055905843"/>
          <c:y val="1.3536379018612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98066414459866E-2"/>
          <c:y val="0.14999444866346073"/>
          <c:w val="0.86384195039932898"/>
          <c:h val="0.60689467116102969"/>
        </c:manualLayout>
      </c:layout>
      <c:areaChart>
        <c:grouping val="stacked"/>
        <c:varyColors val="0"/>
        <c:ser>
          <c:idx val="6"/>
          <c:order val="0"/>
          <c:tx>
            <c:strRef>
              <c:f>'[11]CAP VI-6'!$E$10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76471"/>
                    <a:invGamma/>
                  </a:srgbClr>
                </a:gs>
              </a:gsLst>
              <a:lin ang="2700000" scaled="1"/>
            </a:gradFill>
            <a:ln w="25400">
              <a:noFill/>
            </a:ln>
          </c:spPr>
          <c:cat>
            <c:strRef>
              <c:f>'[11]CAP VI-6'!$F$6:$X$6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'[11]CAP VI-6'!$F$10:$X$10</c:f>
              <c:numCache>
                <c:formatCode>_(* #,##0_);_(* \(#,##0\);_(* "-"_);_(@_)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.0">
                  <c:v>0.44763200000000003</c:v>
                </c:pt>
              </c:numCache>
            </c:numRef>
          </c:val>
        </c:ser>
        <c:ser>
          <c:idx val="0"/>
          <c:order val="1"/>
          <c:tx>
            <c:strRef>
              <c:f>'[11]CAP VI-6'!$E$61</c:f>
              <c:strCache>
                <c:ptCount val="1"/>
                <c:pt idx="0">
                  <c:v>Termoeléctrica</c:v>
                </c:pt>
              </c:strCache>
            </c:strRef>
          </c:tx>
          <c:spPr>
            <a:ln w="25400">
              <a:noFill/>
            </a:ln>
          </c:spPr>
          <c:cat>
            <c:strRef>
              <c:f>'[11]CAP VI-6'!$F$6:$X$6</c:f>
              <c:strCache>
                <c:ptCount val="1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</c:strCache>
            </c:strRef>
          </c:cat>
          <c:val>
            <c:numRef>
              <c:f>'[11]CAP VI-6'!$F$58:$X$58</c:f>
              <c:numCache>
                <c:formatCode>#,##0.0</c:formatCode>
                <c:ptCount val="19"/>
                <c:pt idx="0">
                  <c:v>400.907465</c:v>
                </c:pt>
                <c:pt idx="1">
                  <c:v>409.63483229999997</c:v>
                </c:pt>
                <c:pt idx="2">
                  <c:v>386.03060308178658</c:v>
                </c:pt>
                <c:pt idx="3">
                  <c:v>406.57746648928799</c:v>
                </c:pt>
                <c:pt idx="4">
                  <c:v>382.25441295332143</c:v>
                </c:pt>
                <c:pt idx="5">
                  <c:v>432.04144237219765</c:v>
                </c:pt>
                <c:pt idx="6">
                  <c:v>472.72613052750842</c:v>
                </c:pt>
                <c:pt idx="7">
                  <c:v>531.57009327300011</c:v>
                </c:pt>
                <c:pt idx="8">
                  <c:v>553.41984011000011</c:v>
                </c:pt>
                <c:pt idx="9">
                  <c:v>695.36250000000018</c:v>
                </c:pt>
                <c:pt idx="10">
                  <c:v>750.43342609001081</c:v>
                </c:pt>
                <c:pt idx="11">
                  <c:v>802.35531928462797</c:v>
                </c:pt>
                <c:pt idx="12">
                  <c:v>830.7330829872576</c:v>
                </c:pt>
                <c:pt idx="13">
                  <c:v>868.66886502886905</c:v>
                </c:pt>
                <c:pt idx="14">
                  <c:v>850.22447816574504</c:v>
                </c:pt>
                <c:pt idx="15">
                  <c:v>585.40721890798397</c:v>
                </c:pt>
                <c:pt idx="16">
                  <c:v>691.58926297215851</c:v>
                </c:pt>
                <c:pt idx="17">
                  <c:v>695.52565342837715</c:v>
                </c:pt>
                <c:pt idx="18">
                  <c:v>654.96142945784175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17920"/>
        <c:axId val="71980096"/>
      </c:areaChart>
      <c:catAx>
        <c:axId val="1984179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71980096"/>
        <c:crosses val="autoZero"/>
        <c:auto val="1"/>
        <c:lblAlgn val="ctr"/>
        <c:lblOffset val="1"/>
        <c:tickLblSkip val="1"/>
        <c:tickMarkSkip val="1"/>
        <c:noMultiLvlLbl val="0"/>
      </c:catAx>
      <c:valAx>
        <c:axId val="71980096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r>
                  <a:rPr lang="es-BO"/>
                  <a:t>GWh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984179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5967616910433547"/>
          <c:y val="0.84365926340425823"/>
          <c:w val="0.26261652980640982"/>
          <c:h val="3.4821357990149716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BO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322" r="0.75000000000000322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64</xdr:row>
      <xdr:rowOff>95250</xdr:rowOff>
    </xdr:from>
    <xdr:to>
      <xdr:col>20</xdr:col>
      <xdr:colOff>171450</xdr:colOff>
      <xdr:row>104</xdr:row>
      <xdr:rowOff>9525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Noviembre/back/14%20al%2030%20OCTUBRE%20DE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4\Preliminar%20CAPITULO%20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%20por%20departamento_dentro%20y%20fuera%20del%20S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6"/>
      <sheetName val="CAP VI-1"/>
      <sheetName val="CAP VI-2"/>
      <sheetName val="CAP VI-3"/>
      <sheetName val="CAP VI-4"/>
      <sheetName val="CAP VI-5"/>
      <sheetName val="CAP VI-6"/>
      <sheetName val="CAP VI-7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F6" t="str">
            <v>1996</v>
          </cell>
          <cell r="G6">
            <v>1997</v>
          </cell>
          <cell r="H6">
            <v>1998</v>
          </cell>
          <cell r="I6">
            <v>1999</v>
          </cell>
          <cell r="J6">
            <v>2000</v>
          </cell>
          <cell r="K6">
            <v>2001</v>
          </cell>
          <cell r="L6">
            <v>2002</v>
          </cell>
          <cell r="M6">
            <v>2003</v>
          </cell>
          <cell r="N6">
            <v>2004</v>
          </cell>
          <cell r="O6">
            <v>2005</v>
          </cell>
          <cell r="P6">
            <v>2006</v>
          </cell>
          <cell r="Q6">
            <v>2007</v>
          </cell>
          <cell r="R6">
            <v>2008</v>
          </cell>
          <cell r="S6">
            <v>2009</v>
          </cell>
          <cell r="T6">
            <v>2010</v>
          </cell>
          <cell r="U6">
            <v>2011</v>
          </cell>
          <cell r="V6">
            <v>2012</v>
          </cell>
          <cell r="W6">
            <v>2013</v>
          </cell>
          <cell r="X6">
            <v>2014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0.44763200000000003</v>
          </cell>
        </row>
        <row r="58">
          <cell r="F58">
            <v>400.907465</v>
          </cell>
          <cell r="G58">
            <v>409.63483229999997</v>
          </cell>
          <cell r="H58">
            <v>386.03060308178658</v>
          </cell>
          <cell r="I58">
            <v>406.57746648928799</v>
          </cell>
          <cell r="J58">
            <v>382.25441295332143</v>
          </cell>
          <cell r="K58">
            <v>432.04144237219765</v>
          </cell>
          <cell r="L58">
            <v>472.72613052750842</v>
          </cell>
          <cell r="M58">
            <v>531.57009327300011</v>
          </cell>
          <cell r="N58">
            <v>553.41984011000011</v>
          </cell>
          <cell r="O58">
            <v>695.36250000000018</v>
          </cell>
          <cell r="P58">
            <v>750.43342609001081</v>
          </cell>
          <cell r="Q58">
            <v>802.35531928462797</v>
          </cell>
          <cell r="R58">
            <v>830.7330829872576</v>
          </cell>
          <cell r="S58">
            <v>868.66886502886905</v>
          </cell>
          <cell r="T58">
            <v>850.22447816574504</v>
          </cell>
          <cell r="U58">
            <v>585.40721890798397</v>
          </cell>
          <cell r="V58">
            <v>691.58926297215851</v>
          </cell>
          <cell r="W58">
            <v>695.52565342837715</v>
          </cell>
          <cell r="X58">
            <v>654.96142945784175</v>
          </cell>
        </row>
        <row r="61">
          <cell r="E61" t="str">
            <v>Termoeléctrica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W88"/>
  <sheetViews>
    <sheetView showGridLines="0" tabSelected="1" zoomScaleNormal="100" zoomScaleSheetLayoutView="100" workbookViewId="0">
      <selection activeCell="X10" sqref="X10"/>
    </sheetView>
  </sheetViews>
  <sheetFormatPr baseColWidth="10" defaultColWidth="10.28515625" defaultRowHeight="11.25" x14ac:dyDescent="0.25"/>
  <cols>
    <col min="1" max="1" width="3.28515625" style="1" customWidth="1"/>
    <col min="2" max="2" width="10.28515625" style="1" customWidth="1"/>
    <col min="3" max="3" width="4.28515625" style="1" customWidth="1"/>
    <col min="4" max="4" width="12.42578125" style="1" customWidth="1"/>
    <col min="5" max="16" width="5.7109375" style="1" customWidth="1"/>
    <col min="17" max="18" width="6.42578125" style="1" customWidth="1"/>
    <col min="19" max="23" width="6.28515625" style="1" customWidth="1"/>
    <col min="24" max="236" width="10.28515625" style="1"/>
    <col min="237" max="237" width="10.28515625" style="1" customWidth="1"/>
    <col min="238" max="238" width="0.85546875" style="1" customWidth="1"/>
    <col min="239" max="239" width="10.28515625" style="1" customWidth="1"/>
    <col min="240" max="240" width="4.28515625" style="1" customWidth="1"/>
    <col min="241" max="241" width="12.42578125" style="1" customWidth="1"/>
    <col min="242" max="253" width="5.7109375" style="1" customWidth="1"/>
    <col min="254" max="255" width="6.42578125" style="1" customWidth="1"/>
    <col min="256" max="256" width="6.28515625" style="1" customWidth="1"/>
    <col min="257" max="492" width="10.28515625" style="1"/>
    <col min="493" max="493" width="10.28515625" style="1" customWidth="1"/>
    <col min="494" max="494" width="0.85546875" style="1" customWidth="1"/>
    <col min="495" max="495" width="10.28515625" style="1" customWidth="1"/>
    <col min="496" max="496" width="4.28515625" style="1" customWidth="1"/>
    <col min="497" max="497" width="12.42578125" style="1" customWidth="1"/>
    <col min="498" max="509" width="5.7109375" style="1" customWidth="1"/>
    <col min="510" max="511" width="6.42578125" style="1" customWidth="1"/>
    <col min="512" max="512" width="6.28515625" style="1" customWidth="1"/>
    <col min="513" max="748" width="10.28515625" style="1"/>
    <col min="749" max="749" width="10.28515625" style="1" customWidth="1"/>
    <col min="750" max="750" width="0.85546875" style="1" customWidth="1"/>
    <col min="751" max="751" width="10.28515625" style="1" customWidth="1"/>
    <col min="752" max="752" width="4.28515625" style="1" customWidth="1"/>
    <col min="753" max="753" width="12.42578125" style="1" customWidth="1"/>
    <col min="754" max="765" width="5.7109375" style="1" customWidth="1"/>
    <col min="766" max="767" width="6.42578125" style="1" customWidth="1"/>
    <col min="768" max="768" width="6.28515625" style="1" customWidth="1"/>
    <col min="769" max="1004" width="10.28515625" style="1"/>
    <col min="1005" max="1005" width="10.28515625" style="1" customWidth="1"/>
    <col min="1006" max="1006" width="0.85546875" style="1" customWidth="1"/>
    <col min="1007" max="1007" width="10.28515625" style="1" customWidth="1"/>
    <col min="1008" max="1008" width="4.28515625" style="1" customWidth="1"/>
    <col min="1009" max="1009" width="12.42578125" style="1" customWidth="1"/>
    <col min="1010" max="1021" width="5.7109375" style="1" customWidth="1"/>
    <col min="1022" max="1023" width="6.42578125" style="1" customWidth="1"/>
    <col min="1024" max="1024" width="6.28515625" style="1" customWidth="1"/>
    <col min="1025" max="1260" width="10.28515625" style="1"/>
    <col min="1261" max="1261" width="10.28515625" style="1" customWidth="1"/>
    <col min="1262" max="1262" width="0.85546875" style="1" customWidth="1"/>
    <col min="1263" max="1263" width="10.28515625" style="1" customWidth="1"/>
    <col min="1264" max="1264" width="4.28515625" style="1" customWidth="1"/>
    <col min="1265" max="1265" width="12.42578125" style="1" customWidth="1"/>
    <col min="1266" max="1277" width="5.7109375" style="1" customWidth="1"/>
    <col min="1278" max="1279" width="6.42578125" style="1" customWidth="1"/>
    <col min="1280" max="1280" width="6.28515625" style="1" customWidth="1"/>
    <col min="1281" max="1516" width="10.28515625" style="1"/>
    <col min="1517" max="1517" width="10.28515625" style="1" customWidth="1"/>
    <col min="1518" max="1518" width="0.85546875" style="1" customWidth="1"/>
    <col min="1519" max="1519" width="10.28515625" style="1" customWidth="1"/>
    <col min="1520" max="1520" width="4.28515625" style="1" customWidth="1"/>
    <col min="1521" max="1521" width="12.42578125" style="1" customWidth="1"/>
    <col min="1522" max="1533" width="5.7109375" style="1" customWidth="1"/>
    <col min="1534" max="1535" width="6.42578125" style="1" customWidth="1"/>
    <col min="1536" max="1536" width="6.28515625" style="1" customWidth="1"/>
    <col min="1537" max="1772" width="10.28515625" style="1"/>
    <col min="1773" max="1773" width="10.28515625" style="1" customWidth="1"/>
    <col min="1774" max="1774" width="0.85546875" style="1" customWidth="1"/>
    <col min="1775" max="1775" width="10.28515625" style="1" customWidth="1"/>
    <col min="1776" max="1776" width="4.28515625" style="1" customWidth="1"/>
    <col min="1777" max="1777" width="12.42578125" style="1" customWidth="1"/>
    <col min="1778" max="1789" width="5.7109375" style="1" customWidth="1"/>
    <col min="1790" max="1791" width="6.42578125" style="1" customWidth="1"/>
    <col min="1792" max="1792" width="6.28515625" style="1" customWidth="1"/>
    <col min="1793" max="2028" width="10.28515625" style="1"/>
    <col min="2029" max="2029" width="10.28515625" style="1" customWidth="1"/>
    <col min="2030" max="2030" width="0.85546875" style="1" customWidth="1"/>
    <col min="2031" max="2031" width="10.28515625" style="1" customWidth="1"/>
    <col min="2032" max="2032" width="4.28515625" style="1" customWidth="1"/>
    <col min="2033" max="2033" width="12.42578125" style="1" customWidth="1"/>
    <col min="2034" max="2045" width="5.7109375" style="1" customWidth="1"/>
    <col min="2046" max="2047" width="6.42578125" style="1" customWidth="1"/>
    <col min="2048" max="2048" width="6.28515625" style="1" customWidth="1"/>
    <col min="2049" max="2284" width="10.28515625" style="1"/>
    <col min="2285" max="2285" width="10.28515625" style="1" customWidth="1"/>
    <col min="2286" max="2286" width="0.85546875" style="1" customWidth="1"/>
    <col min="2287" max="2287" width="10.28515625" style="1" customWidth="1"/>
    <col min="2288" max="2288" width="4.28515625" style="1" customWidth="1"/>
    <col min="2289" max="2289" width="12.42578125" style="1" customWidth="1"/>
    <col min="2290" max="2301" width="5.7109375" style="1" customWidth="1"/>
    <col min="2302" max="2303" width="6.42578125" style="1" customWidth="1"/>
    <col min="2304" max="2304" width="6.28515625" style="1" customWidth="1"/>
    <col min="2305" max="2540" width="10.28515625" style="1"/>
    <col min="2541" max="2541" width="10.28515625" style="1" customWidth="1"/>
    <col min="2542" max="2542" width="0.85546875" style="1" customWidth="1"/>
    <col min="2543" max="2543" width="10.28515625" style="1" customWidth="1"/>
    <col min="2544" max="2544" width="4.28515625" style="1" customWidth="1"/>
    <col min="2545" max="2545" width="12.42578125" style="1" customWidth="1"/>
    <col min="2546" max="2557" width="5.7109375" style="1" customWidth="1"/>
    <col min="2558" max="2559" width="6.42578125" style="1" customWidth="1"/>
    <col min="2560" max="2560" width="6.28515625" style="1" customWidth="1"/>
    <col min="2561" max="2796" width="10.28515625" style="1"/>
    <col min="2797" max="2797" width="10.28515625" style="1" customWidth="1"/>
    <col min="2798" max="2798" width="0.85546875" style="1" customWidth="1"/>
    <col min="2799" max="2799" width="10.28515625" style="1" customWidth="1"/>
    <col min="2800" max="2800" width="4.28515625" style="1" customWidth="1"/>
    <col min="2801" max="2801" width="12.42578125" style="1" customWidth="1"/>
    <col min="2802" max="2813" width="5.7109375" style="1" customWidth="1"/>
    <col min="2814" max="2815" width="6.42578125" style="1" customWidth="1"/>
    <col min="2816" max="2816" width="6.28515625" style="1" customWidth="1"/>
    <col min="2817" max="3052" width="10.28515625" style="1"/>
    <col min="3053" max="3053" width="10.28515625" style="1" customWidth="1"/>
    <col min="3054" max="3054" width="0.85546875" style="1" customWidth="1"/>
    <col min="3055" max="3055" width="10.28515625" style="1" customWidth="1"/>
    <col min="3056" max="3056" width="4.28515625" style="1" customWidth="1"/>
    <col min="3057" max="3057" width="12.42578125" style="1" customWidth="1"/>
    <col min="3058" max="3069" width="5.7109375" style="1" customWidth="1"/>
    <col min="3070" max="3071" width="6.42578125" style="1" customWidth="1"/>
    <col min="3072" max="3072" width="6.28515625" style="1" customWidth="1"/>
    <col min="3073" max="3308" width="10.28515625" style="1"/>
    <col min="3309" max="3309" width="10.28515625" style="1" customWidth="1"/>
    <col min="3310" max="3310" width="0.85546875" style="1" customWidth="1"/>
    <col min="3311" max="3311" width="10.28515625" style="1" customWidth="1"/>
    <col min="3312" max="3312" width="4.28515625" style="1" customWidth="1"/>
    <col min="3313" max="3313" width="12.42578125" style="1" customWidth="1"/>
    <col min="3314" max="3325" width="5.7109375" style="1" customWidth="1"/>
    <col min="3326" max="3327" width="6.42578125" style="1" customWidth="1"/>
    <col min="3328" max="3328" width="6.28515625" style="1" customWidth="1"/>
    <col min="3329" max="3564" width="10.28515625" style="1"/>
    <col min="3565" max="3565" width="10.28515625" style="1" customWidth="1"/>
    <col min="3566" max="3566" width="0.85546875" style="1" customWidth="1"/>
    <col min="3567" max="3567" width="10.28515625" style="1" customWidth="1"/>
    <col min="3568" max="3568" width="4.28515625" style="1" customWidth="1"/>
    <col min="3569" max="3569" width="12.42578125" style="1" customWidth="1"/>
    <col min="3570" max="3581" width="5.7109375" style="1" customWidth="1"/>
    <col min="3582" max="3583" width="6.42578125" style="1" customWidth="1"/>
    <col min="3584" max="3584" width="6.28515625" style="1" customWidth="1"/>
    <col min="3585" max="3820" width="10.28515625" style="1"/>
    <col min="3821" max="3821" width="10.28515625" style="1" customWidth="1"/>
    <col min="3822" max="3822" width="0.85546875" style="1" customWidth="1"/>
    <col min="3823" max="3823" width="10.28515625" style="1" customWidth="1"/>
    <col min="3824" max="3824" width="4.28515625" style="1" customWidth="1"/>
    <col min="3825" max="3825" width="12.42578125" style="1" customWidth="1"/>
    <col min="3826" max="3837" width="5.7109375" style="1" customWidth="1"/>
    <col min="3838" max="3839" width="6.42578125" style="1" customWidth="1"/>
    <col min="3840" max="3840" width="6.28515625" style="1" customWidth="1"/>
    <col min="3841" max="4076" width="10.28515625" style="1"/>
    <col min="4077" max="4077" width="10.28515625" style="1" customWidth="1"/>
    <col min="4078" max="4078" width="0.85546875" style="1" customWidth="1"/>
    <col min="4079" max="4079" width="10.28515625" style="1" customWidth="1"/>
    <col min="4080" max="4080" width="4.28515625" style="1" customWidth="1"/>
    <col min="4081" max="4081" width="12.42578125" style="1" customWidth="1"/>
    <col min="4082" max="4093" width="5.7109375" style="1" customWidth="1"/>
    <col min="4094" max="4095" width="6.42578125" style="1" customWidth="1"/>
    <col min="4096" max="4096" width="6.28515625" style="1" customWidth="1"/>
    <col min="4097" max="4332" width="10.28515625" style="1"/>
    <col min="4333" max="4333" width="10.28515625" style="1" customWidth="1"/>
    <col min="4334" max="4334" width="0.85546875" style="1" customWidth="1"/>
    <col min="4335" max="4335" width="10.28515625" style="1" customWidth="1"/>
    <col min="4336" max="4336" width="4.28515625" style="1" customWidth="1"/>
    <col min="4337" max="4337" width="12.42578125" style="1" customWidth="1"/>
    <col min="4338" max="4349" width="5.7109375" style="1" customWidth="1"/>
    <col min="4350" max="4351" width="6.42578125" style="1" customWidth="1"/>
    <col min="4352" max="4352" width="6.28515625" style="1" customWidth="1"/>
    <col min="4353" max="4588" width="10.28515625" style="1"/>
    <col min="4589" max="4589" width="10.28515625" style="1" customWidth="1"/>
    <col min="4590" max="4590" width="0.85546875" style="1" customWidth="1"/>
    <col min="4591" max="4591" width="10.28515625" style="1" customWidth="1"/>
    <col min="4592" max="4592" width="4.28515625" style="1" customWidth="1"/>
    <col min="4593" max="4593" width="12.42578125" style="1" customWidth="1"/>
    <col min="4594" max="4605" width="5.7109375" style="1" customWidth="1"/>
    <col min="4606" max="4607" width="6.42578125" style="1" customWidth="1"/>
    <col min="4608" max="4608" width="6.28515625" style="1" customWidth="1"/>
    <col min="4609" max="4844" width="10.28515625" style="1"/>
    <col min="4845" max="4845" width="10.28515625" style="1" customWidth="1"/>
    <col min="4846" max="4846" width="0.85546875" style="1" customWidth="1"/>
    <col min="4847" max="4847" width="10.28515625" style="1" customWidth="1"/>
    <col min="4848" max="4848" width="4.28515625" style="1" customWidth="1"/>
    <col min="4849" max="4849" width="12.42578125" style="1" customWidth="1"/>
    <col min="4850" max="4861" width="5.7109375" style="1" customWidth="1"/>
    <col min="4862" max="4863" width="6.42578125" style="1" customWidth="1"/>
    <col min="4864" max="4864" width="6.28515625" style="1" customWidth="1"/>
    <col min="4865" max="5100" width="10.28515625" style="1"/>
    <col min="5101" max="5101" width="10.28515625" style="1" customWidth="1"/>
    <col min="5102" max="5102" width="0.85546875" style="1" customWidth="1"/>
    <col min="5103" max="5103" width="10.28515625" style="1" customWidth="1"/>
    <col min="5104" max="5104" width="4.28515625" style="1" customWidth="1"/>
    <col min="5105" max="5105" width="12.42578125" style="1" customWidth="1"/>
    <col min="5106" max="5117" width="5.7109375" style="1" customWidth="1"/>
    <col min="5118" max="5119" width="6.42578125" style="1" customWidth="1"/>
    <col min="5120" max="5120" width="6.28515625" style="1" customWidth="1"/>
    <col min="5121" max="5356" width="10.28515625" style="1"/>
    <col min="5357" max="5357" width="10.28515625" style="1" customWidth="1"/>
    <col min="5358" max="5358" width="0.85546875" style="1" customWidth="1"/>
    <col min="5359" max="5359" width="10.28515625" style="1" customWidth="1"/>
    <col min="5360" max="5360" width="4.28515625" style="1" customWidth="1"/>
    <col min="5361" max="5361" width="12.42578125" style="1" customWidth="1"/>
    <col min="5362" max="5373" width="5.7109375" style="1" customWidth="1"/>
    <col min="5374" max="5375" width="6.42578125" style="1" customWidth="1"/>
    <col min="5376" max="5376" width="6.28515625" style="1" customWidth="1"/>
    <col min="5377" max="5612" width="10.28515625" style="1"/>
    <col min="5613" max="5613" width="10.28515625" style="1" customWidth="1"/>
    <col min="5614" max="5614" width="0.85546875" style="1" customWidth="1"/>
    <col min="5615" max="5615" width="10.28515625" style="1" customWidth="1"/>
    <col min="5616" max="5616" width="4.28515625" style="1" customWidth="1"/>
    <col min="5617" max="5617" width="12.42578125" style="1" customWidth="1"/>
    <col min="5618" max="5629" width="5.7109375" style="1" customWidth="1"/>
    <col min="5630" max="5631" width="6.42578125" style="1" customWidth="1"/>
    <col min="5632" max="5632" width="6.28515625" style="1" customWidth="1"/>
    <col min="5633" max="5868" width="10.28515625" style="1"/>
    <col min="5869" max="5869" width="10.28515625" style="1" customWidth="1"/>
    <col min="5870" max="5870" width="0.85546875" style="1" customWidth="1"/>
    <col min="5871" max="5871" width="10.28515625" style="1" customWidth="1"/>
    <col min="5872" max="5872" width="4.28515625" style="1" customWidth="1"/>
    <col min="5873" max="5873" width="12.42578125" style="1" customWidth="1"/>
    <col min="5874" max="5885" width="5.7109375" style="1" customWidth="1"/>
    <col min="5886" max="5887" width="6.42578125" style="1" customWidth="1"/>
    <col min="5888" max="5888" width="6.28515625" style="1" customWidth="1"/>
    <col min="5889" max="6124" width="10.28515625" style="1"/>
    <col min="6125" max="6125" width="10.28515625" style="1" customWidth="1"/>
    <col min="6126" max="6126" width="0.85546875" style="1" customWidth="1"/>
    <col min="6127" max="6127" width="10.28515625" style="1" customWidth="1"/>
    <col min="6128" max="6128" width="4.28515625" style="1" customWidth="1"/>
    <col min="6129" max="6129" width="12.42578125" style="1" customWidth="1"/>
    <col min="6130" max="6141" width="5.7109375" style="1" customWidth="1"/>
    <col min="6142" max="6143" width="6.42578125" style="1" customWidth="1"/>
    <col min="6144" max="6144" width="6.28515625" style="1" customWidth="1"/>
    <col min="6145" max="6380" width="10.28515625" style="1"/>
    <col min="6381" max="6381" width="10.28515625" style="1" customWidth="1"/>
    <col min="6382" max="6382" width="0.85546875" style="1" customWidth="1"/>
    <col min="6383" max="6383" width="10.28515625" style="1" customWidth="1"/>
    <col min="6384" max="6384" width="4.28515625" style="1" customWidth="1"/>
    <col min="6385" max="6385" width="12.42578125" style="1" customWidth="1"/>
    <col min="6386" max="6397" width="5.7109375" style="1" customWidth="1"/>
    <col min="6398" max="6399" width="6.42578125" style="1" customWidth="1"/>
    <col min="6400" max="6400" width="6.28515625" style="1" customWidth="1"/>
    <col min="6401" max="6636" width="10.28515625" style="1"/>
    <col min="6637" max="6637" width="10.28515625" style="1" customWidth="1"/>
    <col min="6638" max="6638" width="0.85546875" style="1" customWidth="1"/>
    <col min="6639" max="6639" width="10.28515625" style="1" customWidth="1"/>
    <col min="6640" max="6640" width="4.28515625" style="1" customWidth="1"/>
    <col min="6641" max="6641" width="12.42578125" style="1" customWidth="1"/>
    <col min="6642" max="6653" width="5.7109375" style="1" customWidth="1"/>
    <col min="6654" max="6655" width="6.42578125" style="1" customWidth="1"/>
    <col min="6656" max="6656" width="6.28515625" style="1" customWidth="1"/>
    <col min="6657" max="6892" width="10.28515625" style="1"/>
    <col min="6893" max="6893" width="10.28515625" style="1" customWidth="1"/>
    <col min="6894" max="6894" width="0.85546875" style="1" customWidth="1"/>
    <col min="6895" max="6895" width="10.28515625" style="1" customWidth="1"/>
    <col min="6896" max="6896" width="4.28515625" style="1" customWidth="1"/>
    <col min="6897" max="6897" width="12.42578125" style="1" customWidth="1"/>
    <col min="6898" max="6909" width="5.7109375" style="1" customWidth="1"/>
    <col min="6910" max="6911" width="6.42578125" style="1" customWidth="1"/>
    <col min="6912" max="6912" width="6.28515625" style="1" customWidth="1"/>
    <col min="6913" max="7148" width="10.28515625" style="1"/>
    <col min="7149" max="7149" width="10.28515625" style="1" customWidth="1"/>
    <col min="7150" max="7150" width="0.85546875" style="1" customWidth="1"/>
    <col min="7151" max="7151" width="10.28515625" style="1" customWidth="1"/>
    <col min="7152" max="7152" width="4.28515625" style="1" customWidth="1"/>
    <col min="7153" max="7153" width="12.42578125" style="1" customWidth="1"/>
    <col min="7154" max="7165" width="5.7109375" style="1" customWidth="1"/>
    <col min="7166" max="7167" width="6.42578125" style="1" customWidth="1"/>
    <col min="7168" max="7168" width="6.28515625" style="1" customWidth="1"/>
    <col min="7169" max="7404" width="10.28515625" style="1"/>
    <col min="7405" max="7405" width="10.28515625" style="1" customWidth="1"/>
    <col min="7406" max="7406" width="0.85546875" style="1" customWidth="1"/>
    <col min="7407" max="7407" width="10.28515625" style="1" customWidth="1"/>
    <col min="7408" max="7408" width="4.28515625" style="1" customWidth="1"/>
    <col min="7409" max="7409" width="12.42578125" style="1" customWidth="1"/>
    <col min="7410" max="7421" width="5.7109375" style="1" customWidth="1"/>
    <col min="7422" max="7423" width="6.42578125" style="1" customWidth="1"/>
    <col min="7424" max="7424" width="6.28515625" style="1" customWidth="1"/>
    <col min="7425" max="7660" width="10.28515625" style="1"/>
    <col min="7661" max="7661" width="10.28515625" style="1" customWidth="1"/>
    <col min="7662" max="7662" width="0.85546875" style="1" customWidth="1"/>
    <col min="7663" max="7663" width="10.28515625" style="1" customWidth="1"/>
    <col min="7664" max="7664" width="4.28515625" style="1" customWidth="1"/>
    <col min="7665" max="7665" width="12.42578125" style="1" customWidth="1"/>
    <col min="7666" max="7677" width="5.7109375" style="1" customWidth="1"/>
    <col min="7678" max="7679" width="6.42578125" style="1" customWidth="1"/>
    <col min="7680" max="7680" width="6.28515625" style="1" customWidth="1"/>
    <col min="7681" max="7916" width="10.28515625" style="1"/>
    <col min="7917" max="7917" width="10.28515625" style="1" customWidth="1"/>
    <col min="7918" max="7918" width="0.85546875" style="1" customWidth="1"/>
    <col min="7919" max="7919" width="10.28515625" style="1" customWidth="1"/>
    <col min="7920" max="7920" width="4.28515625" style="1" customWidth="1"/>
    <col min="7921" max="7921" width="12.42578125" style="1" customWidth="1"/>
    <col min="7922" max="7933" width="5.7109375" style="1" customWidth="1"/>
    <col min="7934" max="7935" width="6.42578125" style="1" customWidth="1"/>
    <col min="7936" max="7936" width="6.28515625" style="1" customWidth="1"/>
    <col min="7937" max="8172" width="10.28515625" style="1"/>
    <col min="8173" max="8173" width="10.28515625" style="1" customWidth="1"/>
    <col min="8174" max="8174" width="0.85546875" style="1" customWidth="1"/>
    <col min="8175" max="8175" width="10.28515625" style="1" customWidth="1"/>
    <col min="8176" max="8176" width="4.28515625" style="1" customWidth="1"/>
    <col min="8177" max="8177" width="12.42578125" style="1" customWidth="1"/>
    <col min="8178" max="8189" width="5.7109375" style="1" customWidth="1"/>
    <col min="8190" max="8191" width="6.42578125" style="1" customWidth="1"/>
    <col min="8192" max="8192" width="6.28515625" style="1" customWidth="1"/>
    <col min="8193" max="8428" width="10.28515625" style="1"/>
    <col min="8429" max="8429" width="10.28515625" style="1" customWidth="1"/>
    <col min="8430" max="8430" width="0.85546875" style="1" customWidth="1"/>
    <col min="8431" max="8431" width="10.28515625" style="1" customWidth="1"/>
    <col min="8432" max="8432" width="4.28515625" style="1" customWidth="1"/>
    <col min="8433" max="8433" width="12.42578125" style="1" customWidth="1"/>
    <col min="8434" max="8445" width="5.7109375" style="1" customWidth="1"/>
    <col min="8446" max="8447" width="6.42578125" style="1" customWidth="1"/>
    <col min="8448" max="8448" width="6.28515625" style="1" customWidth="1"/>
    <col min="8449" max="8684" width="10.28515625" style="1"/>
    <col min="8685" max="8685" width="10.28515625" style="1" customWidth="1"/>
    <col min="8686" max="8686" width="0.85546875" style="1" customWidth="1"/>
    <col min="8687" max="8687" width="10.28515625" style="1" customWidth="1"/>
    <col min="8688" max="8688" width="4.28515625" style="1" customWidth="1"/>
    <col min="8689" max="8689" width="12.42578125" style="1" customWidth="1"/>
    <col min="8690" max="8701" width="5.7109375" style="1" customWidth="1"/>
    <col min="8702" max="8703" width="6.42578125" style="1" customWidth="1"/>
    <col min="8704" max="8704" width="6.28515625" style="1" customWidth="1"/>
    <col min="8705" max="8940" width="10.28515625" style="1"/>
    <col min="8941" max="8941" width="10.28515625" style="1" customWidth="1"/>
    <col min="8942" max="8942" width="0.85546875" style="1" customWidth="1"/>
    <col min="8943" max="8943" width="10.28515625" style="1" customWidth="1"/>
    <col min="8944" max="8944" width="4.28515625" style="1" customWidth="1"/>
    <col min="8945" max="8945" width="12.42578125" style="1" customWidth="1"/>
    <col min="8946" max="8957" width="5.7109375" style="1" customWidth="1"/>
    <col min="8958" max="8959" width="6.42578125" style="1" customWidth="1"/>
    <col min="8960" max="8960" width="6.28515625" style="1" customWidth="1"/>
    <col min="8961" max="9196" width="10.28515625" style="1"/>
    <col min="9197" max="9197" width="10.28515625" style="1" customWidth="1"/>
    <col min="9198" max="9198" width="0.85546875" style="1" customWidth="1"/>
    <col min="9199" max="9199" width="10.28515625" style="1" customWidth="1"/>
    <col min="9200" max="9200" width="4.28515625" style="1" customWidth="1"/>
    <col min="9201" max="9201" width="12.42578125" style="1" customWidth="1"/>
    <col min="9202" max="9213" width="5.7109375" style="1" customWidth="1"/>
    <col min="9214" max="9215" width="6.42578125" style="1" customWidth="1"/>
    <col min="9216" max="9216" width="6.28515625" style="1" customWidth="1"/>
    <col min="9217" max="9452" width="10.28515625" style="1"/>
    <col min="9453" max="9453" width="10.28515625" style="1" customWidth="1"/>
    <col min="9454" max="9454" width="0.85546875" style="1" customWidth="1"/>
    <col min="9455" max="9455" width="10.28515625" style="1" customWidth="1"/>
    <col min="9456" max="9456" width="4.28515625" style="1" customWidth="1"/>
    <col min="9457" max="9457" width="12.42578125" style="1" customWidth="1"/>
    <col min="9458" max="9469" width="5.7109375" style="1" customWidth="1"/>
    <col min="9470" max="9471" width="6.42578125" style="1" customWidth="1"/>
    <col min="9472" max="9472" width="6.28515625" style="1" customWidth="1"/>
    <col min="9473" max="9708" width="10.28515625" style="1"/>
    <col min="9709" max="9709" width="10.28515625" style="1" customWidth="1"/>
    <col min="9710" max="9710" width="0.85546875" style="1" customWidth="1"/>
    <col min="9711" max="9711" width="10.28515625" style="1" customWidth="1"/>
    <col min="9712" max="9712" width="4.28515625" style="1" customWidth="1"/>
    <col min="9713" max="9713" width="12.42578125" style="1" customWidth="1"/>
    <col min="9714" max="9725" width="5.7109375" style="1" customWidth="1"/>
    <col min="9726" max="9727" width="6.42578125" style="1" customWidth="1"/>
    <col min="9728" max="9728" width="6.28515625" style="1" customWidth="1"/>
    <col min="9729" max="9964" width="10.28515625" style="1"/>
    <col min="9965" max="9965" width="10.28515625" style="1" customWidth="1"/>
    <col min="9966" max="9966" width="0.85546875" style="1" customWidth="1"/>
    <col min="9967" max="9967" width="10.28515625" style="1" customWidth="1"/>
    <col min="9968" max="9968" width="4.28515625" style="1" customWidth="1"/>
    <col min="9969" max="9969" width="12.42578125" style="1" customWidth="1"/>
    <col min="9970" max="9981" width="5.7109375" style="1" customWidth="1"/>
    <col min="9982" max="9983" width="6.42578125" style="1" customWidth="1"/>
    <col min="9984" max="9984" width="6.28515625" style="1" customWidth="1"/>
    <col min="9985" max="10220" width="10.28515625" style="1"/>
    <col min="10221" max="10221" width="10.28515625" style="1" customWidth="1"/>
    <col min="10222" max="10222" width="0.85546875" style="1" customWidth="1"/>
    <col min="10223" max="10223" width="10.28515625" style="1" customWidth="1"/>
    <col min="10224" max="10224" width="4.28515625" style="1" customWidth="1"/>
    <col min="10225" max="10225" width="12.42578125" style="1" customWidth="1"/>
    <col min="10226" max="10237" width="5.7109375" style="1" customWidth="1"/>
    <col min="10238" max="10239" width="6.42578125" style="1" customWidth="1"/>
    <col min="10240" max="10240" width="6.28515625" style="1" customWidth="1"/>
    <col min="10241" max="10476" width="10.28515625" style="1"/>
    <col min="10477" max="10477" width="10.28515625" style="1" customWidth="1"/>
    <col min="10478" max="10478" width="0.85546875" style="1" customWidth="1"/>
    <col min="10479" max="10479" width="10.28515625" style="1" customWidth="1"/>
    <col min="10480" max="10480" width="4.28515625" style="1" customWidth="1"/>
    <col min="10481" max="10481" width="12.42578125" style="1" customWidth="1"/>
    <col min="10482" max="10493" width="5.7109375" style="1" customWidth="1"/>
    <col min="10494" max="10495" width="6.42578125" style="1" customWidth="1"/>
    <col min="10496" max="10496" width="6.28515625" style="1" customWidth="1"/>
    <col min="10497" max="10732" width="10.28515625" style="1"/>
    <col min="10733" max="10733" width="10.28515625" style="1" customWidth="1"/>
    <col min="10734" max="10734" width="0.85546875" style="1" customWidth="1"/>
    <col min="10735" max="10735" width="10.28515625" style="1" customWidth="1"/>
    <col min="10736" max="10736" width="4.28515625" style="1" customWidth="1"/>
    <col min="10737" max="10737" width="12.42578125" style="1" customWidth="1"/>
    <col min="10738" max="10749" width="5.7109375" style="1" customWidth="1"/>
    <col min="10750" max="10751" width="6.42578125" style="1" customWidth="1"/>
    <col min="10752" max="10752" width="6.28515625" style="1" customWidth="1"/>
    <col min="10753" max="10988" width="10.28515625" style="1"/>
    <col min="10989" max="10989" width="10.28515625" style="1" customWidth="1"/>
    <col min="10990" max="10990" width="0.85546875" style="1" customWidth="1"/>
    <col min="10991" max="10991" width="10.28515625" style="1" customWidth="1"/>
    <col min="10992" max="10992" width="4.28515625" style="1" customWidth="1"/>
    <col min="10993" max="10993" width="12.42578125" style="1" customWidth="1"/>
    <col min="10994" max="11005" width="5.7109375" style="1" customWidth="1"/>
    <col min="11006" max="11007" width="6.42578125" style="1" customWidth="1"/>
    <col min="11008" max="11008" width="6.28515625" style="1" customWidth="1"/>
    <col min="11009" max="11244" width="10.28515625" style="1"/>
    <col min="11245" max="11245" width="10.28515625" style="1" customWidth="1"/>
    <col min="11246" max="11246" width="0.85546875" style="1" customWidth="1"/>
    <col min="11247" max="11247" width="10.28515625" style="1" customWidth="1"/>
    <col min="11248" max="11248" width="4.28515625" style="1" customWidth="1"/>
    <col min="11249" max="11249" width="12.42578125" style="1" customWidth="1"/>
    <col min="11250" max="11261" width="5.7109375" style="1" customWidth="1"/>
    <col min="11262" max="11263" width="6.42578125" style="1" customWidth="1"/>
    <col min="11264" max="11264" width="6.28515625" style="1" customWidth="1"/>
    <col min="11265" max="11500" width="10.28515625" style="1"/>
    <col min="11501" max="11501" width="10.28515625" style="1" customWidth="1"/>
    <col min="11502" max="11502" width="0.85546875" style="1" customWidth="1"/>
    <col min="11503" max="11503" width="10.28515625" style="1" customWidth="1"/>
    <col min="11504" max="11504" width="4.28515625" style="1" customWidth="1"/>
    <col min="11505" max="11505" width="12.42578125" style="1" customWidth="1"/>
    <col min="11506" max="11517" width="5.7109375" style="1" customWidth="1"/>
    <col min="11518" max="11519" width="6.42578125" style="1" customWidth="1"/>
    <col min="11520" max="11520" width="6.28515625" style="1" customWidth="1"/>
    <col min="11521" max="11756" width="10.28515625" style="1"/>
    <col min="11757" max="11757" width="10.28515625" style="1" customWidth="1"/>
    <col min="11758" max="11758" width="0.85546875" style="1" customWidth="1"/>
    <col min="11759" max="11759" width="10.28515625" style="1" customWidth="1"/>
    <col min="11760" max="11760" width="4.28515625" style="1" customWidth="1"/>
    <col min="11761" max="11761" width="12.42578125" style="1" customWidth="1"/>
    <col min="11762" max="11773" width="5.7109375" style="1" customWidth="1"/>
    <col min="11774" max="11775" width="6.42578125" style="1" customWidth="1"/>
    <col min="11776" max="11776" width="6.28515625" style="1" customWidth="1"/>
    <col min="11777" max="12012" width="10.28515625" style="1"/>
    <col min="12013" max="12013" width="10.28515625" style="1" customWidth="1"/>
    <col min="12014" max="12014" width="0.85546875" style="1" customWidth="1"/>
    <col min="12015" max="12015" width="10.28515625" style="1" customWidth="1"/>
    <col min="12016" max="12016" width="4.28515625" style="1" customWidth="1"/>
    <col min="12017" max="12017" width="12.42578125" style="1" customWidth="1"/>
    <col min="12018" max="12029" width="5.7109375" style="1" customWidth="1"/>
    <col min="12030" max="12031" width="6.42578125" style="1" customWidth="1"/>
    <col min="12032" max="12032" width="6.28515625" style="1" customWidth="1"/>
    <col min="12033" max="12268" width="10.28515625" style="1"/>
    <col min="12269" max="12269" width="10.28515625" style="1" customWidth="1"/>
    <col min="12270" max="12270" width="0.85546875" style="1" customWidth="1"/>
    <col min="12271" max="12271" width="10.28515625" style="1" customWidth="1"/>
    <col min="12272" max="12272" width="4.28515625" style="1" customWidth="1"/>
    <col min="12273" max="12273" width="12.42578125" style="1" customWidth="1"/>
    <col min="12274" max="12285" width="5.7109375" style="1" customWidth="1"/>
    <col min="12286" max="12287" width="6.42578125" style="1" customWidth="1"/>
    <col min="12288" max="12288" width="6.28515625" style="1" customWidth="1"/>
    <col min="12289" max="12524" width="10.28515625" style="1"/>
    <col min="12525" max="12525" width="10.28515625" style="1" customWidth="1"/>
    <col min="12526" max="12526" width="0.85546875" style="1" customWidth="1"/>
    <col min="12527" max="12527" width="10.28515625" style="1" customWidth="1"/>
    <col min="12528" max="12528" width="4.28515625" style="1" customWidth="1"/>
    <col min="12529" max="12529" width="12.42578125" style="1" customWidth="1"/>
    <col min="12530" max="12541" width="5.7109375" style="1" customWidth="1"/>
    <col min="12542" max="12543" width="6.42578125" style="1" customWidth="1"/>
    <col min="12544" max="12544" width="6.28515625" style="1" customWidth="1"/>
    <col min="12545" max="12780" width="10.28515625" style="1"/>
    <col min="12781" max="12781" width="10.28515625" style="1" customWidth="1"/>
    <col min="12782" max="12782" width="0.85546875" style="1" customWidth="1"/>
    <col min="12783" max="12783" width="10.28515625" style="1" customWidth="1"/>
    <col min="12784" max="12784" width="4.28515625" style="1" customWidth="1"/>
    <col min="12785" max="12785" width="12.42578125" style="1" customWidth="1"/>
    <col min="12786" max="12797" width="5.7109375" style="1" customWidth="1"/>
    <col min="12798" max="12799" width="6.42578125" style="1" customWidth="1"/>
    <col min="12800" max="12800" width="6.28515625" style="1" customWidth="1"/>
    <col min="12801" max="13036" width="10.28515625" style="1"/>
    <col min="13037" max="13037" width="10.28515625" style="1" customWidth="1"/>
    <col min="13038" max="13038" width="0.85546875" style="1" customWidth="1"/>
    <col min="13039" max="13039" width="10.28515625" style="1" customWidth="1"/>
    <col min="13040" max="13040" width="4.28515625" style="1" customWidth="1"/>
    <col min="13041" max="13041" width="12.42578125" style="1" customWidth="1"/>
    <col min="13042" max="13053" width="5.7109375" style="1" customWidth="1"/>
    <col min="13054" max="13055" width="6.42578125" style="1" customWidth="1"/>
    <col min="13056" max="13056" width="6.28515625" style="1" customWidth="1"/>
    <col min="13057" max="13292" width="10.28515625" style="1"/>
    <col min="13293" max="13293" width="10.28515625" style="1" customWidth="1"/>
    <col min="13294" max="13294" width="0.85546875" style="1" customWidth="1"/>
    <col min="13295" max="13295" width="10.28515625" style="1" customWidth="1"/>
    <col min="13296" max="13296" width="4.28515625" style="1" customWidth="1"/>
    <col min="13297" max="13297" width="12.42578125" style="1" customWidth="1"/>
    <col min="13298" max="13309" width="5.7109375" style="1" customWidth="1"/>
    <col min="13310" max="13311" width="6.42578125" style="1" customWidth="1"/>
    <col min="13312" max="13312" width="6.28515625" style="1" customWidth="1"/>
    <col min="13313" max="13548" width="10.28515625" style="1"/>
    <col min="13549" max="13549" width="10.28515625" style="1" customWidth="1"/>
    <col min="13550" max="13550" width="0.85546875" style="1" customWidth="1"/>
    <col min="13551" max="13551" width="10.28515625" style="1" customWidth="1"/>
    <col min="13552" max="13552" width="4.28515625" style="1" customWidth="1"/>
    <col min="13553" max="13553" width="12.42578125" style="1" customWidth="1"/>
    <col min="13554" max="13565" width="5.7109375" style="1" customWidth="1"/>
    <col min="13566" max="13567" width="6.42578125" style="1" customWidth="1"/>
    <col min="13568" max="13568" width="6.28515625" style="1" customWidth="1"/>
    <col min="13569" max="13804" width="10.28515625" style="1"/>
    <col min="13805" max="13805" width="10.28515625" style="1" customWidth="1"/>
    <col min="13806" max="13806" width="0.85546875" style="1" customWidth="1"/>
    <col min="13807" max="13807" width="10.28515625" style="1" customWidth="1"/>
    <col min="13808" max="13808" width="4.28515625" style="1" customWidth="1"/>
    <col min="13809" max="13809" width="12.42578125" style="1" customWidth="1"/>
    <col min="13810" max="13821" width="5.7109375" style="1" customWidth="1"/>
    <col min="13822" max="13823" width="6.42578125" style="1" customWidth="1"/>
    <col min="13824" max="13824" width="6.28515625" style="1" customWidth="1"/>
    <col min="13825" max="14060" width="10.28515625" style="1"/>
    <col min="14061" max="14061" width="10.28515625" style="1" customWidth="1"/>
    <col min="14062" max="14062" width="0.85546875" style="1" customWidth="1"/>
    <col min="14063" max="14063" width="10.28515625" style="1" customWidth="1"/>
    <col min="14064" max="14064" width="4.28515625" style="1" customWidth="1"/>
    <col min="14065" max="14065" width="12.42578125" style="1" customWidth="1"/>
    <col min="14066" max="14077" width="5.7109375" style="1" customWidth="1"/>
    <col min="14078" max="14079" width="6.42578125" style="1" customWidth="1"/>
    <col min="14080" max="14080" width="6.28515625" style="1" customWidth="1"/>
    <col min="14081" max="14316" width="10.28515625" style="1"/>
    <col min="14317" max="14317" width="10.28515625" style="1" customWidth="1"/>
    <col min="14318" max="14318" width="0.85546875" style="1" customWidth="1"/>
    <col min="14319" max="14319" width="10.28515625" style="1" customWidth="1"/>
    <col min="14320" max="14320" width="4.28515625" style="1" customWidth="1"/>
    <col min="14321" max="14321" width="12.42578125" style="1" customWidth="1"/>
    <col min="14322" max="14333" width="5.7109375" style="1" customWidth="1"/>
    <col min="14334" max="14335" width="6.42578125" style="1" customWidth="1"/>
    <col min="14336" max="14336" width="6.28515625" style="1" customWidth="1"/>
    <col min="14337" max="14572" width="10.28515625" style="1"/>
    <col min="14573" max="14573" width="10.28515625" style="1" customWidth="1"/>
    <col min="14574" max="14574" width="0.85546875" style="1" customWidth="1"/>
    <col min="14575" max="14575" width="10.28515625" style="1" customWidth="1"/>
    <col min="14576" max="14576" width="4.28515625" style="1" customWidth="1"/>
    <col min="14577" max="14577" width="12.42578125" style="1" customWidth="1"/>
    <col min="14578" max="14589" width="5.7109375" style="1" customWidth="1"/>
    <col min="14590" max="14591" width="6.42578125" style="1" customWidth="1"/>
    <col min="14592" max="14592" width="6.28515625" style="1" customWidth="1"/>
    <col min="14593" max="14828" width="10.28515625" style="1"/>
    <col min="14829" max="14829" width="10.28515625" style="1" customWidth="1"/>
    <col min="14830" max="14830" width="0.85546875" style="1" customWidth="1"/>
    <col min="14831" max="14831" width="10.28515625" style="1" customWidth="1"/>
    <col min="14832" max="14832" width="4.28515625" style="1" customWidth="1"/>
    <col min="14833" max="14833" width="12.42578125" style="1" customWidth="1"/>
    <col min="14834" max="14845" width="5.7109375" style="1" customWidth="1"/>
    <col min="14846" max="14847" width="6.42578125" style="1" customWidth="1"/>
    <col min="14848" max="14848" width="6.28515625" style="1" customWidth="1"/>
    <col min="14849" max="15084" width="10.28515625" style="1"/>
    <col min="15085" max="15085" width="10.28515625" style="1" customWidth="1"/>
    <col min="15086" max="15086" width="0.85546875" style="1" customWidth="1"/>
    <col min="15087" max="15087" width="10.28515625" style="1" customWidth="1"/>
    <col min="15088" max="15088" width="4.28515625" style="1" customWidth="1"/>
    <col min="15089" max="15089" width="12.42578125" style="1" customWidth="1"/>
    <col min="15090" max="15101" width="5.7109375" style="1" customWidth="1"/>
    <col min="15102" max="15103" width="6.42578125" style="1" customWidth="1"/>
    <col min="15104" max="15104" width="6.28515625" style="1" customWidth="1"/>
    <col min="15105" max="15340" width="10.28515625" style="1"/>
    <col min="15341" max="15341" width="10.28515625" style="1" customWidth="1"/>
    <col min="15342" max="15342" width="0.85546875" style="1" customWidth="1"/>
    <col min="15343" max="15343" width="10.28515625" style="1" customWidth="1"/>
    <col min="15344" max="15344" width="4.28515625" style="1" customWidth="1"/>
    <col min="15345" max="15345" width="12.42578125" style="1" customWidth="1"/>
    <col min="15346" max="15357" width="5.7109375" style="1" customWidth="1"/>
    <col min="15358" max="15359" width="6.42578125" style="1" customWidth="1"/>
    <col min="15360" max="15360" width="6.28515625" style="1" customWidth="1"/>
    <col min="15361" max="15596" width="10.28515625" style="1"/>
    <col min="15597" max="15597" width="10.28515625" style="1" customWidth="1"/>
    <col min="15598" max="15598" width="0.85546875" style="1" customWidth="1"/>
    <col min="15599" max="15599" width="10.28515625" style="1" customWidth="1"/>
    <col min="15600" max="15600" width="4.28515625" style="1" customWidth="1"/>
    <col min="15601" max="15601" width="12.42578125" style="1" customWidth="1"/>
    <col min="15602" max="15613" width="5.7109375" style="1" customWidth="1"/>
    <col min="15614" max="15615" width="6.42578125" style="1" customWidth="1"/>
    <col min="15616" max="15616" width="6.28515625" style="1" customWidth="1"/>
    <col min="15617" max="15852" width="10.28515625" style="1"/>
    <col min="15853" max="15853" width="10.28515625" style="1" customWidth="1"/>
    <col min="15854" max="15854" width="0.85546875" style="1" customWidth="1"/>
    <col min="15855" max="15855" width="10.28515625" style="1" customWidth="1"/>
    <col min="15856" max="15856" width="4.28515625" style="1" customWidth="1"/>
    <col min="15857" max="15857" width="12.42578125" style="1" customWidth="1"/>
    <col min="15858" max="15869" width="5.7109375" style="1" customWidth="1"/>
    <col min="15870" max="15871" width="6.42578125" style="1" customWidth="1"/>
    <col min="15872" max="15872" width="6.28515625" style="1" customWidth="1"/>
    <col min="15873" max="16108" width="10.28515625" style="1"/>
    <col min="16109" max="16109" width="10.28515625" style="1" customWidth="1"/>
    <col min="16110" max="16110" width="0.85546875" style="1" customWidth="1"/>
    <col min="16111" max="16111" width="10.28515625" style="1" customWidth="1"/>
    <col min="16112" max="16112" width="4.28515625" style="1" customWidth="1"/>
    <col min="16113" max="16113" width="12.42578125" style="1" customWidth="1"/>
    <col min="16114" max="16125" width="5.7109375" style="1" customWidth="1"/>
    <col min="16126" max="16127" width="6.42578125" style="1" customWidth="1"/>
    <col min="16128" max="16128" width="6.28515625" style="1" customWidth="1"/>
    <col min="16129" max="16384" width="10.28515625" style="1"/>
  </cols>
  <sheetData>
    <row r="1" spans="1:23" ht="19.5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21" customHeight="1" x14ac:dyDescent="0.3"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23" ht="18.75" customHeight="1" x14ac:dyDescent="0.25">
      <c r="B3" s="44" t="s">
        <v>52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9.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</row>
    <row r="5" spans="1:23" s="9" customFormat="1" ht="15" customHeight="1" x14ac:dyDescent="0.25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3"/>
      <c r="O5" s="3"/>
      <c r="P5" s="1"/>
      <c r="Q5" s="1"/>
      <c r="R5" s="1"/>
      <c r="S5" s="1"/>
      <c r="T5" s="1"/>
      <c r="U5" s="1"/>
      <c r="V5" s="1"/>
      <c r="W5" s="1"/>
    </row>
    <row r="6" spans="1:23" s="9" customFormat="1" ht="12.75" customHeight="1" x14ac:dyDescent="0.25">
      <c r="A6" s="1"/>
      <c r="B6" s="10" t="s">
        <v>2</v>
      </c>
      <c r="C6" s="10"/>
      <c r="D6" s="11" t="s">
        <v>3</v>
      </c>
      <c r="E6" s="10" t="s">
        <v>4</v>
      </c>
      <c r="F6" s="10">
        <v>1997</v>
      </c>
      <c r="G6" s="10">
        <v>1998</v>
      </c>
      <c r="H6" s="10">
        <v>1999</v>
      </c>
      <c r="I6" s="10">
        <v>2000</v>
      </c>
      <c r="J6" s="10">
        <v>2001</v>
      </c>
      <c r="K6" s="10">
        <v>2002</v>
      </c>
      <c r="L6" s="10">
        <v>2003</v>
      </c>
      <c r="M6" s="10">
        <v>2004</v>
      </c>
      <c r="N6" s="10">
        <v>2005</v>
      </c>
      <c r="O6" s="10">
        <v>2006</v>
      </c>
      <c r="P6" s="10">
        <v>2007</v>
      </c>
      <c r="Q6" s="10">
        <v>2008</v>
      </c>
      <c r="R6" s="10">
        <v>2009</v>
      </c>
      <c r="S6" s="10">
        <v>2010</v>
      </c>
      <c r="T6" s="10">
        <v>2011</v>
      </c>
      <c r="U6" s="10">
        <v>2012</v>
      </c>
      <c r="V6" s="10">
        <v>2013</v>
      </c>
      <c r="W6" s="10">
        <v>2014</v>
      </c>
    </row>
    <row r="7" spans="1:23" s="3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  <c r="S7" s="9"/>
      <c r="T7" s="9"/>
      <c r="U7" s="9"/>
      <c r="V7" s="9"/>
      <c r="W7" s="9"/>
    </row>
    <row r="8" spans="1:23" x14ac:dyDescent="0.25">
      <c r="A8" s="9"/>
      <c r="B8" s="13" t="s">
        <v>53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3"/>
      <c r="T8" s="3"/>
      <c r="U8" s="3"/>
      <c r="V8" s="3"/>
      <c r="W8" s="3"/>
    </row>
    <row r="9" spans="1:23" x14ac:dyDescent="0.25">
      <c r="A9" s="9"/>
      <c r="B9" s="8" t="s">
        <v>19</v>
      </c>
      <c r="C9" s="8"/>
      <c r="D9" s="8" t="s">
        <v>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14">
        <f>+'[11]CAP VI-5'!AK9</f>
        <v>0</v>
      </c>
    </row>
    <row r="10" spans="1:23" s="9" customFormat="1" ht="12.75" x14ac:dyDescent="0.25">
      <c r="A10" s="3"/>
      <c r="B10" s="47" t="s">
        <v>55</v>
      </c>
      <c r="C10" s="47"/>
      <c r="D10" s="48"/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50">
        <f>+W9</f>
        <v>0</v>
      </c>
    </row>
    <row r="11" spans="1:23" s="9" customFormat="1" ht="13.5" customHeight="1" x14ac:dyDescent="0.25">
      <c r="A11" s="1"/>
      <c r="B11" s="12"/>
      <c r="C11" s="12"/>
      <c r="D11" s="12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</row>
    <row r="12" spans="1:23" s="3" customFormat="1" x14ac:dyDescent="0.25">
      <c r="A12" s="1"/>
      <c r="B12" s="13" t="s">
        <v>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23" x14ac:dyDescent="0.25">
      <c r="A13" s="9"/>
      <c r="B13" s="8" t="s">
        <v>6</v>
      </c>
      <c r="C13" s="8"/>
      <c r="D13" s="8" t="s">
        <v>7</v>
      </c>
      <c r="E13" s="14">
        <v>0.73397000000000001</v>
      </c>
      <c r="F13" s="14">
        <v>0.30789999999999995</v>
      </c>
      <c r="G13" s="14">
        <v>1.1747797600000001</v>
      </c>
      <c r="H13" s="14">
        <v>2.022618</v>
      </c>
      <c r="I13" s="14">
        <v>1.1545699999999999</v>
      </c>
      <c r="J13" s="14">
        <v>1.414559003829956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</row>
    <row r="14" spans="1:23" x14ac:dyDescent="0.25">
      <c r="A14" s="9"/>
      <c r="B14" s="8"/>
      <c r="C14" s="15"/>
      <c r="D14" s="8" t="s">
        <v>8</v>
      </c>
      <c r="E14" s="14">
        <v>23.582339999999999</v>
      </c>
      <c r="F14" s="14">
        <v>23.17916</v>
      </c>
      <c r="G14" s="14">
        <v>17.047071399999997</v>
      </c>
      <c r="H14" s="14">
        <v>23.669400000000003</v>
      </c>
      <c r="I14" s="14">
        <v>21.988109999999999</v>
      </c>
      <c r="J14" s="14">
        <v>21.000749145507811</v>
      </c>
      <c r="K14" s="14">
        <v>20.597510999999997</v>
      </c>
      <c r="L14" s="14">
        <v>17.694398</v>
      </c>
      <c r="M14" s="14">
        <v>19.204169999999998</v>
      </c>
      <c r="N14" s="14">
        <v>23.0321</v>
      </c>
      <c r="O14" s="14">
        <v>23.823174000000002</v>
      </c>
      <c r="P14" s="14">
        <v>24.876935999999997</v>
      </c>
      <c r="Q14" s="14">
        <v>28.684365499999998</v>
      </c>
      <c r="R14" s="14">
        <v>30.700997599999997</v>
      </c>
      <c r="S14" s="14">
        <v>21.805178399999992</v>
      </c>
      <c r="T14" s="14">
        <v>22.315310799999995</v>
      </c>
      <c r="U14" s="14">
        <v>29.339408400000007</v>
      </c>
      <c r="V14" s="14">
        <v>18.561164999999995</v>
      </c>
      <c r="W14" s="14">
        <f>+'[11]CAP VI-5'!AK13</f>
        <v>0</v>
      </c>
    </row>
    <row r="15" spans="1:23" ht="12.75" x14ac:dyDescent="0.25">
      <c r="A15" s="3"/>
      <c r="B15" s="47" t="s">
        <v>56</v>
      </c>
      <c r="C15" s="47"/>
      <c r="D15" s="48"/>
      <c r="E15" s="50">
        <v>24.316309999999998</v>
      </c>
      <c r="F15" s="50">
        <v>23.48706</v>
      </c>
      <c r="G15" s="50">
        <v>18.221851159999996</v>
      </c>
      <c r="H15" s="50">
        <v>25.692018000000004</v>
      </c>
      <c r="I15" s="50">
        <v>23.142679999999999</v>
      </c>
      <c r="J15" s="50">
        <v>22.415308149337768</v>
      </c>
      <c r="K15" s="50">
        <v>20.597510999999997</v>
      </c>
      <c r="L15" s="50">
        <v>17.694398</v>
      </c>
      <c r="M15" s="50">
        <v>19.204169999999998</v>
      </c>
      <c r="N15" s="50">
        <v>23.0321</v>
      </c>
      <c r="O15" s="50">
        <v>23.823174000000002</v>
      </c>
      <c r="P15" s="50">
        <v>24.876935999999997</v>
      </c>
      <c r="Q15" s="50">
        <v>28.684365499999998</v>
      </c>
      <c r="R15" s="50">
        <v>30.700997599999997</v>
      </c>
      <c r="S15" s="50">
        <v>21.805178399999992</v>
      </c>
      <c r="T15" s="50">
        <v>22.315310799999995</v>
      </c>
      <c r="U15" s="50">
        <v>29.339408400000007</v>
      </c>
      <c r="V15" s="50">
        <v>18.561164999999995</v>
      </c>
      <c r="W15" s="50">
        <f>+W14+W13</f>
        <v>0</v>
      </c>
    </row>
    <row r="16" spans="1:23" x14ac:dyDescent="0.25">
      <c r="B16" s="13"/>
      <c r="C16" s="13"/>
      <c r="D16" s="13"/>
      <c r="E16" s="16"/>
      <c r="F16" s="16"/>
      <c r="G16" s="16"/>
      <c r="H16" s="16"/>
      <c r="I16" s="16"/>
      <c r="J16" s="14"/>
      <c r="K16" s="16"/>
      <c r="L16" s="16"/>
      <c r="M16" s="16"/>
      <c r="N16" s="16"/>
      <c r="O16" s="16"/>
      <c r="P16" s="16"/>
      <c r="Q16" s="7"/>
      <c r="R16" s="7"/>
      <c r="S16" s="9"/>
      <c r="T16" s="9"/>
      <c r="U16" s="9"/>
      <c r="V16" s="9"/>
      <c r="W16" s="9"/>
    </row>
    <row r="17" spans="1:23" x14ac:dyDescent="0.25">
      <c r="B17" s="13" t="s">
        <v>9</v>
      </c>
      <c r="C17" s="8"/>
      <c r="D17" s="8"/>
      <c r="E17" s="14"/>
      <c r="F17" s="14"/>
      <c r="G17" s="14"/>
      <c r="H17" s="14"/>
      <c r="I17" s="14"/>
      <c r="J17" s="14"/>
      <c r="K17" s="16"/>
      <c r="L17" s="16"/>
      <c r="M17" s="16"/>
      <c r="N17" s="16"/>
      <c r="O17" s="16"/>
      <c r="P17" s="16"/>
      <c r="Q17" s="7"/>
      <c r="R17" s="7"/>
      <c r="S17" s="3"/>
      <c r="T17" s="3"/>
      <c r="U17" s="3"/>
      <c r="V17" s="3"/>
      <c r="W17" s="3"/>
    </row>
    <row r="18" spans="1:23" x14ac:dyDescent="0.25">
      <c r="B18" s="8" t="s">
        <v>6</v>
      </c>
      <c r="C18" s="8"/>
      <c r="D18" s="8" t="s">
        <v>10</v>
      </c>
      <c r="E18" s="14">
        <v>21.883470000000003</v>
      </c>
      <c r="F18" s="14">
        <v>27.4696</v>
      </c>
      <c r="G18" s="14">
        <v>35.79855761999999</v>
      </c>
      <c r="H18" s="14">
        <v>33.899410000000003</v>
      </c>
      <c r="I18" s="14">
        <v>36.557870000000001</v>
      </c>
      <c r="J18" s="14">
        <v>49.601838556826117</v>
      </c>
      <c r="K18" s="14">
        <v>52.924988000000006</v>
      </c>
      <c r="L18" s="14">
        <v>59.846815999999997</v>
      </c>
      <c r="M18" s="14">
        <v>65.569195800000003</v>
      </c>
      <c r="N18" s="14">
        <v>70.164000000000001</v>
      </c>
      <c r="O18" s="14">
        <v>72.705762359999994</v>
      </c>
      <c r="P18" s="14">
        <v>85.055952310000009</v>
      </c>
      <c r="Q18" s="14">
        <v>0</v>
      </c>
      <c r="R18" s="14">
        <v>0</v>
      </c>
      <c r="S18" s="14">
        <v>27.104460050000011</v>
      </c>
      <c r="T18" s="14">
        <v>22.068907999999993</v>
      </c>
      <c r="U18" s="14">
        <v>18.721677999999997</v>
      </c>
      <c r="V18" s="14">
        <v>18.595140000000001</v>
      </c>
      <c r="W18" s="14">
        <f>+'[11]CAP VI-5'!AK23</f>
        <v>0</v>
      </c>
    </row>
    <row r="19" spans="1:23" x14ac:dyDescent="0.25">
      <c r="B19" s="8"/>
      <c r="C19" s="8"/>
      <c r="D19" s="8" t="s">
        <v>11</v>
      </c>
      <c r="E19" s="14">
        <v>12.42722</v>
      </c>
      <c r="F19" s="14">
        <v>14.700496999999999</v>
      </c>
      <c r="G19" s="14">
        <v>13.633861799999998</v>
      </c>
      <c r="H19" s="14">
        <v>15.799831430000001</v>
      </c>
      <c r="I19" s="14">
        <v>12.389860000000001</v>
      </c>
      <c r="J19" s="14">
        <v>23.505808699989316</v>
      </c>
      <c r="K19" s="14">
        <v>30.183031000000003</v>
      </c>
      <c r="L19" s="14">
        <v>30.619509000000001</v>
      </c>
      <c r="M19" s="14">
        <v>24.112566999999995</v>
      </c>
      <c r="N19" s="14">
        <v>28.309200000000001</v>
      </c>
      <c r="O19" s="14">
        <v>30.513734949999982</v>
      </c>
      <c r="P19" s="14">
        <v>35.447076559999999</v>
      </c>
      <c r="Q19" s="14">
        <v>0</v>
      </c>
      <c r="R19" s="14">
        <v>0</v>
      </c>
      <c r="S19" s="14">
        <v>11.867166040000003</v>
      </c>
      <c r="T19" s="14">
        <v>12.37624125</v>
      </c>
      <c r="U19" s="14">
        <v>61.574700999999997</v>
      </c>
      <c r="V19" s="14">
        <v>11.656000000000001</v>
      </c>
      <c r="W19" s="14">
        <f>+'[11]CAP VI-5'!AK25</f>
        <v>0</v>
      </c>
    </row>
    <row r="20" spans="1:23" s="9" customFormat="1" x14ac:dyDescent="0.25">
      <c r="A20" s="1"/>
      <c r="B20" s="8"/>
      <c r="C20" s="8"/>
      <c r="D20" s="8" t="s">
        <v>12</v>
      </c>
      <c r="E20" s="14">
        <v>11.70623</v>
      </c>
      <c r="F20" s="14">
        <v>12.908719999999999</v>
      </c>
      <c r="G20" s="14">
        <v>16.64762</v>
      </c>
      <c r="H20" s="14">
        <v>16.409310000000001</v>
      </c>
      <c r="I20" s="14">
        <v>10.596879999999999</v>
      </c>
      <c r="J20" s="14">
        <v>11.438869853973388</v>
      </c>
      <c r="K20" s="14">
        <v>4.6695900000000004</v>
      </c>
      <c r="L20" s="14">
        <v>5.4657399999999994</v>
      </c>
      <c r="M20" s="14">
        <v>16.34599</v>
      </c>
      <c r="N20" s="14">
        <v>9.8541000000000007</v>
      </c>
      <c r="O20" s="14">
        <v>9.0809511500000006</v>
      </c>
      <c r="P20" s="14">
        <v>14.033284999999999</v>
      </c>
      <c r="Q20" s="14">
        <v>11.76839</v>
      </c>
      <c r="R20" s="14">
        <v>5.8594300000000006</v>
      </c>
      <c r="S20" s="14">
        <v>13.988049999999999</v>
      </c>
      <c r="T20" s="14">
        <v>12.817460000000001</v>
      </c>
      <c r="U20" s="14">
        <v>15.294321000000002</v>
      </c>
      <c r="V20" s="14">
        <v>15.490948000000126</v>
      </c>
      <c r="W20" s="14">
        <f>+'[11]CAP VI-5'!AK24</f>
        <v>0</v>
      </c>
    </row>
    <row r="21" spans="1:23" x14ac:dyDescent="0.25">
      <c r="B21" s="8"/>
      <c r="C21" s="8"/>
      <c r="D21" s="8" t="s">
        <v>13</v>
      </c>
      <c r="E21" s="14">
        <v>8.0497999999999994</v>
      </c>
      <c r="F21" s="14">
        <v>8.6667070000000006</v>
      </c>
      <c r="G21" s="14">
        <v>8.7491659999999989</v>
      </c>
      <c r="H21" s="14">
        <v>9.2952360000000009</v>
      </c>
      <c r="I21" s="14">
        <v>9.4295200000000001</v>
      </c>
      <c r="J21" s="14">
        <v>9.8399690551757821</v>
      </c>
      <c r="K21" s="14">
        <v>10.287516999999999</v>
      </c>
      <c r="L21" s="14">
        <v>10.772778999999998</v>
      </c>
      <c r="M21" s="14">
        <v>10.513464000000001</v>
      </c>
      <c r="N21" s="14">
        <v>11.297799999999999</v>
      </c>
      <c r="O21" s="14">
        <v>12.006515</v>
      </c>
      <c r="P21" s="14">
        <v>13.09045079</v>
      </c>
      <c r="Q21" s="14">
        <v>13.637034641</v>
      </c>
      <c r="R21" s="14">
        <v>15.681543502999999</v>
      </c>
      <c r="S21" s="14">
        <v>17.25498515</v>
      </c>
      <c r="T21" s="14">
        <v>18.396296890000006</v>
      </c>
      <c r="U21" s="14">
        <v>20.8594364</v>
      </c>
      <c r="V21" s="14">
        <v>21.1349889</v>
      </c>
      <c r="W21" s="14">
        <f>+'[11]CAP VI-5'!AK20</f>
        <v>0</v>
      </c>
    </row>
    <row r="22" spans="1:23" x14ac:dyDescent="0.25">
      <c r="B22" s="8"/>
      <c r="C22" s="8"/>
      <c r="D22" s="8" t="s">
        <v>14</v>
      </c>
      <c r="E22" s="14">
        <v>0.41841500000000004</v>
      </c>
      <c r="F22" s="14">
        <v>0.42061999999999999</v>
      </c>
      <c r="G22" s="14">
        <v>0.51374900000000001</v>
      </c>
      <c r="H22" s="14">
        <v>0.48050100000000007</v>
      </c>
      <c r="I22" s="14">
        <v>0.53667199999999993</v>
      </c>
      <c r="J22" s="14">
        <v>0.58335300338268281</v>
      </c>
      <c r="K22" s="14">
        <v>0.70037400000000005</v>
      </c>
      <c r="L22" s="14">
        <v>0.80962999999999996</v>
      </c>
      <c r="M22" s="14">
        <v>0.81403799999999993</v>
      </c>
      <c r="N22" s="14">
        <v>0.97010000000000007</v>
      </c>
      <c r="O22" s="14">
        <v>1.1833559999999999</v>
      </c>
      <c r="P22" s="14">
        <v>1.455419</v>
      </c>
      <c r="Q22" s="14">
        <v>1.8153900000000001</v>
      </c>
      <c r="R22" s="14">
        <v>1.827</v>
      </c>
      <c r="S22" s="14">
        <v>2.2052300000000002</v>
      </c>
      <c r="T22" s="14">
        <v>2.5585850000000003</v>
      </c>
      <c r="U22" s="14">
        <v>2.796265</v>
      </c>
      <c r="V22" s="14">
        <v>3.7061700000000002</v>
      </c>
      <c r="W22" s="14">
        <f>+'[11]CAP VI-5'!AK22</f>
        <v>0</v>
      </c>
    </row>
    <row r="23" spans="1:23" s="9" customFormat="1" x14ac:dyDescent="0.25">
      <c r="B23" s="8"/>
      <c r="C23" s="8"/>
      <c r="D23" s="8" t="s">
        <v>15</v>
      </c>
      <c r="E23" s="14">
        <v>0</v>
      </c>
      <c r="F23" s="14">
        <v>0</v>
      </c>
      <c r="G23" s="14">
        <v>0</v>
      </c>
      <c r="H23" s="14">
        <v>0</v>
      </c>
      <c r="I23" s="14">
        <v>0.10542699999999999</v>
      </c>
      <c r="J23" s="14">
        <v>0.24098399925231934</v>
      </c>
      <c r="K23" s="14">
        <v>0.19949800000000001</v>
      </c>
      <c r="L23" s="14">
        <v>0.22481600000000002</v>
      </c>
      <c r="M23" s="14">
        <v>0.23813899999999999</v>
      </c>
      <c r="N23" s="14">
        <v>0.27879999999999999</v>
      </c>
      <c r="O23" s="14">
        <v>0.27006400000000003</v>
      </c>
      <c r="P23" s="14">
        <v>0.39236699999999997</v>
      </c>
      <c r="Q23" s="14">
        <v>0.19241000000000003</v>
      </c>
      <c r="R23" s="14">
        <v>6.835999999999999E-2</v>
      </c>
      <c r="S23" s="14">
        <v>0.79075999999999991</v>
      </c>
      <c r="T23" s="14">
        <v>0.85758299999999998</v>
      </c>
      <c r="U23" s="14">
        <v>0.89468700000000001</v>
      </c>
      <c r="V23" s="14">
        <v>0.95491000000000004</v>
      </c>
      <c r="W23" s="14">
        <f>+'[11]CAP VI-5'!AK21</f>
        <v>0</v>
      </c>
    </row>
    <row r="24" spans="1:23" s="9" customFormat="1" x14ac:dyDescent="0.25">
      <c r="B24" s="8"/>
      <c r="C24" s="8"/>
      <c r="D24" s="8" t="s">
        <v>16</v>
      </c>
      <c r="E24" s="14">
        <v>0</v>
      </c>
      <c r="F24" s="14">
        <v>0</v>
      </c>
      <c r="G24" s="14">
        <v>0</v>
      </c>
      <c r="H24" s="14">
        <v>0</v>
      </c>
      <c r="I24" s="14">
        <v>0.12717900000000001</v>
      </c>
      <c r="J24" s="14">
        <v>0.3437400016784668</v>
      </c>
      <c r="K24" s="14">
        <v>0.39484200000000008</v>
      </c>
      <c r="L24" s="14">
        <v>0.38052299999999994</v>
      </c>
      <c r="M24" s="14">
        <v>0.39833899999999994</v>
      </c>
      <c r="N24" s="14">
        <v>0.41170000000000001</v>
      </c>
      <c r="O24" s="14">
        <v>0.50154900000000002</v>
      </c>
      <c r="P24" s="14">
        <v>0.6714119999999999</v>
      </c>
      <c r="Q24" s="14">
        <v>0.59224849999999996</v>
      </c>
      <c r="R24" s="14">
        <v>0</v>
      </c>
      <c r="S24" s="14">
        <v>0</v>
      </c>
      <c r="T24" s="17" t="s">
        <v>17</v>
      </c>
      <c r="U24" s="17" t="s">
        <v>17</v>
      </c>
      <c r="V24" s="17" t="s">
        <v>17</v>
      </c>
      <c r="W24" s="17" t="s">
        <v>17</v>
      </c>
    </row>
    <row r="25" spans="1:23" s="9" customFormat="1" x14ac:dyDescent="0.25">
      <c r="B25" s="18" t="s">
        <v>18</v>
      </c>
      <c r="C25" s="18"/>
      <c r="D25" s="18"/>
      <c r="E25" s="19">
        <v>54.485135</v>
      </c>
      <c r="F25" s="19">
        <v>64.166144000000003</v>
      </c>
      <c r="G25" s="19">
        <v>75.342954419999998</v>
      </c>
      <c r="H25" s="19">
        <v>75.884288430000012</v>
      </c>
      <c r="I25" s="19">
        <v>69.743408000000002</v>
      </c>
      <c r="J25" s="19">
        <v>95.554563170278072</v>
      </c>
      <c r="K25" s="19">
        <v>99.359840000000005</v>
      </c>
      <c r="L25" s="19">
        <v>108.11981299999999</v>
      </c>
      <c r="M25" s="19">
        <v>117.99173279999999</v>
      </c>
      <c r="N25" s="19">
        <v>121.28570000000001</v>
      </c>
      <c r="O25" s="19">
        <v>126.26193246</v>
      </c>
      <c r="P25" s="19">
        <v>150.14596266000004</v>
      </c>
      <c r="Q25" s="19">
        <v>28.005473141</v>
      </c>
      <c r="R25" s="19">
        <v>23.436333503</v>
      </c>
      <c r="S25" s="19">
        <v>73.210651240000018</v>
      </c>
      <c r="T25" s="19">
        <v>69.075074139999998</v>
      </c>
      <c r="U25" s="19">
        <v>120.1410884</v>
      </c>
      <c r="V25" s="19">
        <v>71.538156900000118</v>
      </c>
      <c r="W25" s="19">
        <f>SUM(W18:W24)</f>
        <v>0</v>
      </c>
    </row>
    <row r="26" spans="1:23" x14ac:dyDescent="0.25">
      <c r="B26" s="8" t="s">
        <v>19</v>
      </c>
      <c r="C26" s="8"/>
      <c r="D26" s="8" t="s">
        <v>20</v>
      </c>
      <c r="E26" s="14">
        <v>24.345119999999998</v>
      </c>
      <c r="F26" s="14">
        <v>26.900487000000002</v>
      </c>
      <c r="G26" s="14">
        <v>28.118033</v>
      </c>
      <c r="H26" s="14">
        <v>30.638990999999997</v>
      </c>
      <c r="I26" s="14">
        <v>32.601593999999999</v>
      </c>
      <c r="J26" s="14">
        <v>34.223695602416996</v>
      </c>
      <c r="K26" s="14">
        <v>36.976635947508434</v>
      </c>
      <c r="L26" s="14">
        <v>39.827595865000006</v>
      </c>
      <c r="M26" s="14">
        <v>42.79212463599999</v>
      </c>
      <c r="N26" s="14">
        <v>45.939900000000002</v>
      </c>
      <c r="O26" s="14">
        <v>49.158425616000002</v>
      </c>
      <c r="P26" s="14">
        <v>53.178232014999992</v>
      </c>
      <c r="Q26" s="14">
        <v>56.685768561999993</v>
      </c>
      <c r="R26" s="14">
        <v>62.054522630000001</v>
      </c>
      <c r="S26" s="14">
        <v>52.233327420000009</v>
      </c>
      <c r="T26" s="14">
        <v>8.7336327119999986</v>
      </c>
      <c r="U26" s="46">
        <v>0</v>
      </c>
      <c r="V26" s="46">
        <v>0</v>
      </c>
      <c r="W26" s="46">
        <v>0</v>
      </c>
    </row>
    <row r="27" spans="1:23" x14ac:dyDescent="0.25">
      <c r="B27" s="8"/>
      <c r="C27" s="8"/>
      <c r="D27" s="8" t="s">
        <v>21</v>
      </c>
      <c r="E27" s="14">
        <v>5.2463899999999999</v>
      </c>
      <c r="F27" s="14">
        <v>6.4686163000000008</v>
      </c>
      <c r="G27" s="14">
        <v>7.4504734999999984</v>
      </c>
      <c r="H27" s="14">
        <v>7.8571299999999997</v>
      </c>
      <c r="I27" s="14">
        <v>8.8292900000000003</v>
      </c>
      <c r="J27" s="14">
        <v>10.068379638671875</v>
      </c>
      <c r="K27" s="14">
        <v>12.062636380000001</v>
      </c>
      <c r="L27" s="14">
        <v>15.015603</v>
      </c>
      <c r="M27" s="14">
        <v>16.517325106000005</v>
      </c>
      <c r="N27" s="14">
        <v>18.503299999999999</v>
      </c>
      <c r="O27" s="14">
        <v>20.921183450000001</v>
      </c>
      <c r="P27" s="14">
        <v>24.670771590000001</v>
      </c>
      <c r="Q27" s="14">
        <v>26.403962000000003</v>
      </c>
      <c r="R27" s="14">
        <v>28.448126099999996</v>
      </c>
      <c r="S27" s="14">
        <v>32.479141649999995</v>
      </c>
      <c r="T27" s="14">
        <v>36.492360200000007</v>
      </c>
      <c r="U27" s="14">
        <v>40.274517799999998</v>
      </c>
      <c r="V27" s="14">
        <v>45.827236716541364</v>
      </c>
      <c r="W27" s="14">
        <f>+'[11]CAP VI-5'!AK16</f>
        <v>0</v>
      </c>
    </row>
    <row r="28" spans="1:23" x14ac:dyDescent="0.25">
      <c r="A28" s="9"/>
      <c r="B28" s="8"/>
      <c r="C28" s="8"/>
      <c r="D28" s="8"/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14">
        <f>+'[11]CAP VI-5'!AK17</f>
        <v>0</v>
      </c>
    </row>
    <row r="29" spans="1:23" x14ac:dyDescent="0.25">
      <c r="B29" s="8"/>
      <c r="C29" s="8"/>
      <c r="D29" s="8" t="s">
        <v>22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4.4902249999999984E-2</v>
      </c>
      <c r="U29" s="46">
        <v>0</v>
      </c>
      <c r="V29" s="46">
        <v>0</v>
      </c>
      <c r="W29" s="46">
        <v>0</v>
      </c>
    </row>
    <row r="30" spans="1:23" x14ac:dyDescent="0.25">
      <c r="B30" s="8"/>
      <c r="C30" s="8"/>
      <c r="D30" s="8" t="s">
        <v>23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0.20597855000000001</v>
      </c>
      <c r="U30" s="46">
        <v>0</v>
      </c>
      <c r="V30" s="46">
        <v>0</v>
      </c>
      <c r="W30" s="46">
        <v>0</v>
      </c>
    </row>
    <row r="31" spans="1:23" x14ac:dyDescent="0.25">
      <c r="B31" s="18" t="s">
        <v>24</v>
      </c>
      <c r="C31" s="18"/>
      <c r="D31" s="18"/>
      <c r="E31" s="19">
        <v>29.59151</v>
      </c>
      <c r="F31" s="19">
        <v>33.369103300000006</v>
      </c>
      <c r="G31" s="19">
        <v>35.568506499999998</v>
      </c>
      <c r="H31" s="19">
        <v>38.496120999999995</v>
      </c>
      <c r="I31" s="19">
        <v>41.430883999999999</v>
      </c>
      <c r="J31" s="19">
        <v>44.292075241088867</v>
      </c>
      <c r="K31" s="19">
        <v>49.039272327508435</v>
      </c>
      <c r="L31" s="19">
        <v>54.843198865000005</v>
      </c>
      <c r="M31" s="19">
        <v>59.309449741999998</v>
      </c>
      <c r="N31" s="19">
        <v>64.443200000000004</v>
      </c>
      <c r="O31" s="19">
        <v>70.079609066000003</v>
      </c>
      <c r="P31" s="19">
        <v>77.849003604999993</v>
      </c>
      <c r="Q31" s="19">
        <v>83.089730562</v>
      </c>
      <c r="R31" s="19">
        <v>90.502648730000004</v>
      </c>
      <c r="S31" s="19">
        <v>84.712469069999997</v>
      </c>
      <c r="T31" s="19">
        <v>45.476873712000007</v>
      </c>
      <c r="U31" s="19">
        <v>40.274517799999998</v>
      </c>
      <c r="V31" s="19">
        <v>45.827236716541364</v>
      </c>
      <c r="W31" s="19">
        <f>SUM(W26:W30)</f>
        <v>0</v>
      </c>
    </row>
    <row r="32" spans="1:23" x14ac:dyDescent="0.25">
      <c r="B32" s="8" t="s">
        <v>25</v>
      </c>
      <c r="C32" s="8"/>
      <c r="D32" s="8" t="s">
        <v>26</v>
      </c>
      <c r="E32" s="20">
        <v>12.6272</v>
      </c>
      <c r="F32" s="20">
        <v>12.974459999999999</v>
      </c>
      <c r="G32" s="20">
        <v>12.557660136640072</v>
      </c>
      <c r="H32" s="20">
        <v>12.000020015716553</v>
      </c>
      <c r="I32" s="20">
        <v>11.337800038099289</v>
      </c>
      <c r="J32" s="20">
        <v>11.777798105239869</v>
      </c>
      <c r="K32" s="20">
        <v>13.818255000000002</v>
      </c>
      <c r="L32" s="20">
        <v>13.803418000000004</v>
      </c>
      <c r="M32" s="20">
        <v>14.323169999999999</v>
      </c>
      <c r="N32" s="20">
        <v>13.9384</v>
      </c>
      <c r="O32" s="20">
        <v>15.644224985000003</v>
      </c>
      <c r="P32" s="20">
        <v>16.005284445000001</v>
      </c>
      <c r="Q32" s="20">
        <v>16.168324042499997</v>
      </c>
      <c r="R32" s="20">
        <v>16.242788047499999</v>
      </c>
      <c r="S32" s="20">
        <v>17.314619145916666</v>
      </c>
      <c r="T32" s="20">
        <v>18.642553937500001</v>
      </c>
      <c r="U32" s="20">
        <v>19.324434390000004</v>
      </c>
      <c r="V32" s="20">
        <v>23.236487000000004</v>
      </c>
      <c r="W32" s="20">
        <f>+'[11]CAP VI-5'!AK29</f>
        <v>0</v>
      </c>
    </row>
    <row r="33" spans="1:23" s="9" customFormat="1" x14ac:dyDescent="0.25">
      <c r="A33" s="1"/>
      <c r="B33" s="8"/>
      <c r="C33" s="8"/>
      <c r="D33" s="8" t="s">
        <v>27</v>
      </c>
      <c r="E33" s="20">
        <v>1.9456500000000001</v>
      </c>
      <c r="F33" s="20">
        <v>1.9059200000000001</v>
      </c>
      <c r="G33" s="20">
        <v>2.1566329956054688</v>
      </c>
      <c r="H33" s="20">
        <v>2.2705250244140625</v>
      </c>
      <c r="I33" s="20">
        <v>2.1997620239257811</v>
      </c>
      <c r="J33" s="20">
        <v>2.191845993041992</v>
      </c>
      <c r="K33" s="20">
        <v>2.2218719999999998</v>
      </c>
      <c r="L33" s="20">
        <v>2.2791329999999999</v>
      </c>
      <c r="M33" s="20">
        <v>2.6404399999999999</v>
      </c>
      <c r="N33" s="20">
        <v>2.9743000000000004</v>
      </c>
      <c r="O33" s="20">
        <v>3.4118416140107239</v>
      </c>
      <c r="P33" s="20">
        <v>4.1347216746277971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</row>
    <row r="34" spans="1:23" s="9" customFormat="1" x14ac:dyDescent="0.25">
      <c r="A34" s="1"/>
      <c r="B34" s="8"/>
      <c r="C34" s="8"/>
      <c r="D34" s="8" t="s">
        <v>28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9.9818033750000001</v>
      </c>
      <c r="R34" s="20">
        <v>10.984632</v>
      </c>
      <c r="S34" s="20">
        <v>12.027305999999999</v>
      </c>
      <c r="T34" s="20">
        <v>13.753446</v>
      </c>
      <c r="U34" s="20">
        <v>14.650902524000001</v>
      </c>
      <c r="V34" s="20">
        <v>15.445593554000002</v>
      </c>
      <c r="W34" s="20">
        <f>+'[11]CAP VI-5'!AK31</f>
        <v>0</v>
      </c>
    </row>
    <row r="35" spans="1:23" s="9" customFormat="1" ht="15" customHeight="1" x14ac:dyDescent="0.25">
      <c r="A35" s="1"/>
      <c r="B35" s="8"/>
      <c r="C35" s="8"/>
      <c r="D35" s="8" t="s">
        <v>29</v>
      </c>
      <c r="E35" s="20">
        <v>5.0516000000000005</v>
      </c>
      <c r="F35" s="20">
        <v>5.6292</v>
      </c>
      <c r="G35" s="20">
        <v>5.9976000061035153</v>
      </c>
      <c r="H35" s="20">
        <v>6.4032000122070309</v>
      </c>
      <c r="I35" s="20">
        <v>6.8723999023437496</v>
      </c>
      <c r="J35" s="20">
        <v>7.5647998657226561</v>
      </c>
      <c r="K35" s="20">
        <v>7.5743999999999998</v>
      </c>
      <c r="L35" s="20">
        <v>8.1059999999999999</v>
      </c>
      <c r="M35" s="20">
        <v>9.4656000000000002</v>
      </c>
      <c r="N35" s="20">
        <v>10.217700000000001</v>
      </c>
      <c r="O35" s="20">
        <v>12.054707000000001</v>
      </c>
      <c r="P35" s="20">
        <v>13.267200000000001</v>
      </c>
      <c r="Q35" s="20">
        <v>15.412438999999999</v>
      </c>
      <c r="R35" s="20">
        <v>16.795325999999999</v>
      </c>
      <c r="S35" s="20">
        <v>17.689281000000005</v>
      </c>
      <c r="T35" s="20">
        <v>19.529582999999999</v>
      </c>
      <c r="U35" s="20">
        <v>21.984112</v>
      </c>
      <c r="V35" s="20">
        <v>23.146872999999999</v>
      </c>
      <c r="W35" s="20">
        <f>+'[11]CAP VI-5'!AK34</f>
        <v>0</v>
      </c>
    </row>
    <row r="36" spans="1:23" s="9" customFormat="1" ht="15" customHeight="1" x14ac:dyDescent="0.25">
      <c r="A36" s="1"/>
      <c r="B36" s="8"/>
      <c r="C36" s="8"/>
      <c r="D36" s="8" t="s">
        <v>30</v>
      </c>
      <c r="E36" s="20">
        <v>0</v>
      </c>
      <c r="F36" s="20">
        <v>4.5232399999999995</v>
      </c>
      <c r="G36" s="20">
        <v>5.1262000122070308</v>
      </c>
      <c r="H36" s="20">
        <v>5.0663130187988283</v>
      </c>
      <c r="I36" s="20">
        <v>4.9378300170898441</v>
      </c>
      <c r="J36" s="20">
        <v>4.9155380249023439</v>
      </c>
      <c r="K36" s="20">
        <v>4.7441321999999992</v>
      </c>
      <c r="L36" s="20">
        <v>5.3417007399999994</v>
      </c>
      <c r="M36" s="20">
        <v>6.1419679999999994</v>
      </c>
      <c r="N36" s="20">
        <v>7.4013</v>
      </c>
      <c r="O36" s="20">
        <v>8.885466000000001</v>
      </c>
      <c r="P36" s="20">
        <v>10.656379099999999</v>
      </c>
      <c r="Q36" s="20">
        <v>12.676098056757491</v>
      </c>
      <c r="R36" s="20">
        <v>13.789749855119259</v>
      </c>
      <c r="S36" s="20">
        <v>16.299774012858542</v>
      </c>
      <c r="T36" s="20">
        <v>17.5148103358</v>
      </c>
      <c r="U36" s="20">
        <v>18.346164000000002</v>
      </c>
      <c r="V36" s="20">
        <v>19.227796999999999</v>
      </c>
      <c r="W36" s="20">
        <f>+'[11]CAP VI-5'!AK32</f>
        <v>0</v>
      </c>
    </row>
    <row r="37" spans="1:23" s="9" customFormat="1" ht="15" customHeight="1" x14ac:dyDescent="0.25">
      <c r="A37" s="1"/>
      <c r="B37" s="8"/>
      <c r="C37" s="8"/>
      <c r="D37" s="8" t="s">
        <v>31</v>
      </c>
      <c r="E37" s="20">
        <v>0</v>
      </c>
      <c r="F37" s="20">
        <v>0.88130999999999993</v>
      </c>
      <c r="G37" s="20">
        <v>1.9310490112304688</v>
      </c>
      <c r="H37" s="20">
        <v>1.9269989881515504</v>
      </c>
      <c r="I37" s="20">
        <v>3.7893289718627932</v>
      </c>
      <c r="J37" s="20">
        <v>5.889439971923828</v>
      </c>
      <c r="K37" s="20">
        <v>6.73231</v>
      </c>
      <c r="L37" s="20">
        <v>7.9096000000000002</v>
      </c>
      <c r="M37" s="20">
        <v>9.5034100000000006</v>
      </c>
      <c r="N37" s="20">
        <v>12.084</v>
      </c>
      <c r="O37" s="20">
        <v>15.365600000000001</v>
      </c>
      <c r="P37" s="20">
        <v>17.426892999999996</v>
      </c>
      <c r="Q37" s="20">
        <v>21.442809999999998</v>
      </c>
      <c r="R37" s="20">
        <v>26.066235406249998</v>
      </c>
      <c r="S37" s="20">
        <v>30.446874000000001</v>
      </c>
      <c r="T37" s="20">
        <v>33.368005000000004</v>
      </c>
      <c r="U37" s="20">
        <v>37.352634000000002</v>
      </c>
      <c r="V37" s="20">
        <v>40.678217999999994</v>
      </c>
      <c r="W37" s="20">
        <f>+'[11]CAP VI-5'!AK33</f>
        <v>0</v>
      </c>
    </row>
    <row r="38" spans="1:23" s="9" customFormat="1" ht="15" customHeight="1" x14ac:dyDescent="0.25">
      <c r="A38" s="1"/>
      <c r="B38" s="8"/>
      <c r="C38" s="8"/>
      <c r="D38" s="8" t="s">
        <v>32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0.80428499999999992</v>
      </c>
      <c r="L38" s="20">
        <v>0.79884800000000011</v>
      </c>
      <c r="M38" s="20">
        <v>0.88332000000000011</v>
      </c>
      <c r="N38" s="20">
        <v>0.96020000000000005</v>
      </c>
      <c r="O38" s="20">
        <v>1.0034801</v>
      </c>
      <c r="P38" s="20">
        <v>1.1608399999999999</v>
      </c>
      <c r="Q38" s="20">
        <v>1.3369599999999999</v>
      </c>
      <c r="R38" s="20">
        <v>1.54728</v>
      </c>
      <c r="S38" s="20">
        <v>1.9330799999999999</v>
      </c>
      <c r="T38" s="20">
        <v>2.26912</v>
      </c>
      <c r="U38" s="20">
        <v>2.61721</v>
      </c>
      <c r="V38" s="20">
        <v>2.7595389999999997</v>
      </c>
      <c r="W38" s="20">
        <f>+'[11]CAP VI-5'!AK28</f>
        <v>0</v>
      </c>
    </row>
    <row r="39" spans="1:23" s="9" customFormat="1" ht="15" customHeight="1" x14ac:dyDescent="0.25">
      <c r="A39" s="1"/>
      <c r="B39" s="8"/>
      <c r="C39" s="8"/>
      <c r="D39" s="8" t="s">
        <v>33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29.938175865000002</v>
      </c>
      <c r="P39" s="20">
        <v>34.079360000000001</v>
      </c>
      <c r="Q39" s="20">
        <v>35.920802000000002</v>
      </c>
      <c r="R39" s="20">
        <v>36.276308</v>
      </c>
      <c r="S39" s="20">
        <v>37.690332000000005</v>
      </c>
      <c r="T39" s="20">
        <v>40.568714</v>
      </c>
      <c r="U39" s="20">
        <v>41.821269999999998</v>
      </c>
      <c r="V39" s="20">
        <v>49.912974999999996</v>
      </c>
      <c r="W39" s="20">
        <f>+'[11]CAP VI-5'!AK30</f>
        <v>0</v>
      </c>
    </row>
    <row r="40" spans="1:23" s="9" customFormat="1" ht="15" customHeight="1" x14ac:dyDescent="0.25">
      <c r="B40" s="18" t="s">
        <v>34</v>
      </c>
      <c r="C40" s="18"/>
      <c r="D40" s="18"/>
      <c r="E40" s="19">
        <v>19.624450000000003</v>
      </c>
      <c r="F40" s="19">
        <v>25.91413</v>
      </c>
      <c r="G40" s="19">
        <v>27.769142161786554</v>
      </c>
      <c r="H40" s="19">
        <v>27.667057059288023</v>
      </c>
      <c r="I40" s="19">
        <v>29.137120953321457</v>
      </c>
      <c r="J40" s="19">
        <v>32.339421960830691</v>
      </c>
      <c r="K40" s="19">
        <v>35.895254200000004</v>
      </c>
      <c r="L40" s="19">
        <v>38.238699740000001</v>
      </c>
      <c r="M40" s="19">
        <v>42.957907999999996</v>
      </c>
      <c r="N40" s="19">
        <v>47.575900000000004</v>
      </c>
      <c r="O40" s="19">
        <v>86.303495564010731</v>
      </c>
      <c r="P40" s="19">
        <v>96.730678219627791</v>
      </c>
      <c r="Q40" s="19">
        <v>112.93923647425748</v>
      </c>
      <c r="R40" s="19">
        <v>121.70231930886925</v>
      </c>
      <c r="S40" s="19">
        <v>133.40126615877523</v>
      </c>
      <c r="T40" s="19">
        <v>145.64623227330003</v>
      </c>
      <c r="U40" s="19">
        <v>156.09672691400002</v>
      </c>
      <c r="V40" s="19">
        <v>174.40748255400001</v>
      </c>
      <c r="W40" s="19">
        <f>SUM(W32:W39)</f>
        <v>0</v>
      </c>
    </row>
    <row r="41" spans="1:23" s="9" customFormat="1" ht="15" customHeight="1" x14ac:dyDescent="0.25">
      <c r="B41" s="18" t="s">
        <v>35</v>
      </c>
      <c r="C41" s="18"/>
      <c r="D41" s="18" t="s">
        <v>36</v>
      </c>
      <c r="E41" s="21" t="s">
        <v>17</v>
      </c>
      <c r="F41" s="21" t="s">
        <v>17</v>
      </c>
      <c r="G41" s="21" t="s">
        <v>17</v>
      </c>
      <c r="H41" s="21" t="s">
        <v>17</v>
      </c>
      <c r="I41" s="21" t="s">
        <v>17</v>
      </c>
      <c r="J41" s="21" t="s">
        <v>17</v>
      </c>
      <c r="K41" s="21" t="s">
        <v>17</v>
      </c>
      <c r="L41" s="21" t="s">
        <v>17</v>
      </c>
      <c r="M41" s="21" t="s">
        <v>17</v>
      </c>
      <c r="N41" s="21" t="s">
        <v>17</v>
      </c>
      <c r="O41" s="21" t="s">
        <v>17</v>
      </c>
      <c r="P41" s="21" t="s">
        <v>17</v>
      </c>
      <c r="Q41" s="21" t="s">
        <v>17</v>
      </c>
      <c r="R41" s="21" t="s">
        <v>17</v>
      </c>
      <c r="S41" s="21" t="s">
        <v>17</v>
      </c>
      <c r="T41" s="21" t="s">
        <v>17</v>
      </c>
      <c r="U41" s="19">
        <v>3.6593951144999988</v>
      </c>
      <c r="V41" s="19">
        <v>6.0427223678356183</v>
      </c>
      <c r="W41" s="19">
        <f>+'[11]CAP VI-5'!AK37</f>
        <v>0</v>
      </c>
    </row>
    <row r="42" spans="1:23" s="9" customFormat="1" ht="15" customHeight="1" x14ac:dyDescent="0.25">
      <c r="B42" s="18" t="s">
        <v>37</v>
      </c>
      <c r="C42" s="18"/>
      <c r="D42" s="18" t="s">
        <v>38</v>
      </c>
      <c r="E42" s="19"/>
      <c r="F42" s="19"/>
      <c r="G42" s="19"/>
      <c r="H42" s="19"/>
      <c r="I42" s="19"/>
      <c r="J42" s="19">
        <v>6.1789199999999997</v>
      </c>
      <c r="K42" s="19">
        <v>11.60026</v>
      </c>
      <c r="L42" s="19">
        <v>12.325040000000001</v>
      </c>
      <c r="M42" s="19">
        <v>12.882059999999999</v>
      </c>
      <c r="N42" s="19">
        <v>13.347299999999999</v>
      </c>
      <c r="O42" s="19">
        <v>14.03318</v>
      </c>
      <c r="P42" s="19">
        <v>13.64484</v>
      </c>
      <c r="Q42" s="19">
        <v>12.37214</v>
      </c>
      <c r="R42" s="19">
        <v>11.330109999999999</v>
      </c>
      <c r="S42" s="19">
        <v>8.3956999999999997</v>
      </c>
      <c r="T42" s="19">
        <v>7.4245280000000005</v>
      </c>
      <c r="U42" s="19">
        <v>6.276548</v>
      </c>
      <c r="V42" s="19">
        <v>6.276548</v>
      </c>
      <c r="W42" s="51">
        <v>0</v>
      </c>
    </row>
    <row r="43" spans="1:23" s="9" customFormat="1" ht="15" customHeight="1" x14ac:dyDescent="0.25">
      <c r="B43" s="18" t="s">
        <v>39</v>
      </c>
      <c r="C43" s="18"/>
      <c r="D43" s="18"/>
      <c r="E43" s="19"/>
      <c r="F43" s="19"/>
      <c r="G43" s="19"/>
      <c r="H43" s="19"/>
      <c r="I43" s="19"/>
      <c r="J43" s="19">
        <v>3.3633440000000001</v>
      </c>
      <c r="K43" s="19">
        <v>7.7006839999999999</v>
      </c>
      <c r="L43" s="19">
        <v>8.229787</v>
      </c>
      <c r="M43" s="19">
        <v>10.294300999999999</v>
      </c>
      <c r="N43" s="19">
        <v>12.736000000000001</v>
      </c>
      <c r="O43" s="19">
        <v>13.729272000000003</v>
      </c>
      <c r="P43" s="19">
        <v>17.117463999999995</v>
      </c>
      <c r="Q43" s="19">
        <v>18.586738</v>
      </c>
      <c r="R43" s="19">
        <v>31.051206000000001</v>
      </c>
      <c r="S43" s="19">
        <v>34.262903999999999</v>
      </c>
      <c r="T43" s="19">
        <v>34.823989999999995</v>
      </c>
      <c r="U43" s="19">
        <v>35.826870000000007</v>
      </c>
      <c r="V43" s="19">
        <v>33.086309999999997</v>
      </c>
      <c r="W43" s="19">
        <f>+'[11]CAP VI-5'!AK54</f>
        <v>0</v>
      </c>
    </row>
    <row r="44" spans="1:23" s="9" customFormat="1" ht="15" customHeight="1" x14ac:dyDescent="0.25">
      <c r="B44" s="18" t="s">
        <v>40</v>
      </c>
      <c r="C44" s="18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>
        <v>21.625937000000004</v>
      </c>
      <c r="P44" s="19">
        <v>22.898612</v>
      </c>
      <c r="Q44" s="19">
        <v>151.27100600999998</v>
      </c>
      <c r="R44" s="19">
        <v>166.17748868700002</v>
      </c>
      <c r="S44" s="19">
        <v>150.86375100000001</v>
      </c>
      <c r="T44" s="19">
        <v>172.36372299999999</v>
      </c>
      <c r="U44" s="19">
        <v>193.82999799999999</v>
      </c>
      <c r="V44" s="19">
        <v>235.81751000000003</v>
      </c>
      <c r="W44" s="19">
        <f>+'[11]CAP VI-5'!AK50</f>
        <v>0</v>
      </c>
    </row>
    <row r="45" spans="1:23" s="9" customFormat="1" ht="15" customHeight="1" x14ac:dyDescent="0.25">
      <c r="B45" s="18" t="s">
        <v>41</v>
      </c>
      <c r="C45" s="18"/>
      <c r="D45" s="18"/>
      <c r="E45" s="19">
        <v>63.5</v>
      </c>
      <c r="F45" s="19">
        <v>52.6</v>
      </c>
      <c r="G45" s="19">
        <v>68.599999999999994</v>
      </c>
      <c r="H45" s="19">
        <v>55.3</v>
      </c>
      <c r="I45" s="19">
        <v>44.3</v>
      </c>
      <c r="J45" s="19">
        <v>31.3</v>
      </c>
      <c r="K45" s="19">
        <v>44.2</v>
      </c>
      <c r="L45" s="19">
        <v>39.5</v>
      </c>
      <c r="M45" s="19">
        <v>39.5</v>
      </c>
      <c r="N45" s="19">
        <v>94.3</v>
      </c>
      <c r="O45" s="19">
        <v>94.3</v>
      </c>
      <c r="P45" s="19">
        <v>94.3</v>
      </c>
      <c r="Q45" s="19">
        <v>97.3</v>
      </c>
      <c r="R45" s="19">
        <v>97.3</v>
      </c>
      <c r="S45" s="19">
        <v>32.578976696969697</v>
      </c>
      <c r="T45" s="19">
        <v>32.706940982683982</v>
      </c>
      <c r="U45" s="19">
        <v>29.380139853658534</v>
      </c>
      <c r="V45" s="19">
        <v>27.019858000000003</v>
      </c>
      <c r="W45" s="19">
        <f>+'[11]CAP VI-5'!AK44</f>
        <v>0</v>
      </c>
    </row>
    <row r="46" spans="1:23" s="9" customFormat="1" ht="15" customHeight="1" x14ac:dyDescent="0.25">
      <c r="B46" s="22" t="s">
        <v>42</v>
      </c>
      <c r="C46" s="22"/>
      <c r="D46" s="22"/>
      <c r="E46" s="23"/>
      <c r="F46" s="23"/>
      <c r="G46" s="23"/>
      <c r="H46" s="23"/>
      <c r="I46" s="23"/>
      <c r="J46" s="24">
        <v>0.76311800000000007</v>
      </c>
      <c r="K46" s="24">
        <v>0.80082000000000009</v>
      </c>
      <c r="L46" s="24">
        <v>0.73586610000000008</v>
      </c>
      <c r="M46" s="24">
        <v>0.90670000000000006</v>
      </c>
      <c r="N46" s="24">
        <v>0.90670000000000006</v>
      </c>
      <c r="O46" s="24">
        <v>0</v>
      </c>
      <c r="P46" s="24">
        <v>0.90670000000000006</v>
      </c>
      <c r="Q46" s="24">
        <v>0.90670000000000006</v>
      </c>
      <c r="R46" s="24">
        <v>0.90670000000000028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</row>
    <row r="47" spans="1:23" s="6" customFormat="1" ht="15" customHeight="1" x14ac:dyDescent="0.25">
      <c r="A47" s="9"/>
      <c r="B47" s="22" t="s">
        <v>43</v>
      </c>
      <c r="C47" s="22"/>
      <c r="D47" s="22"/>
      <c r="E47" s="23"/>
      <c r="F47" s="23"/>
      <c r="G47" s="23"/>
      <c r="H47" s="23"/>
      <c r="I47" s="23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6.48</v>
      </c>
      <c r="T47" s="24">
        <v>6.48</v>
      </c>
      <c r="U47" s="24">
        <v>6.48</v>
      </c>
      <c r="V47" s="24">
        <v>0</v>
      </c>
      <c r="W47" s="24">
        <v>0</v>
      </c>
    </row>
    <row r="48" spans="1:23" s="6" customFormat="1" ht="15.75" customHeight="1" x14ac:dyDescent="0.25">
      <c r="A48" s="9"/>
      <c r="B48" s="22" t="s">
        <v>44</v>
      </c>
      <c r="C48" s="22"/>
      <c r="D48" s="22"/>
      <c r="E48" s="23"/>
      <c r="F48" s="23"/>
      <c r="G48" s="23"/>
      <c r="H48" s="23"/>
      <c r="I48" s="23"/>
      <c r="J48" s="24">
        <v>0</v>
      </c>
      <c r="K48" s="24">
        <v>0</v>
      </c>
      <c r="L48" s="24">
        <v>2.1434568000000001E-2</v>
      </c>
      <c r="M48" s="24">
        <v>2.1434568000000001E-2</v>
      </c>
      <c r="N48" s="24">
        <v>2.1399999999999999E-2</v>
      </c>
      <c r="O48" s="24">
        <v>0</v>
      </c>
      <c r="P48" s="24">
        <v>2.1399999999999999E-2</v>
      </c>
      <c r="Q48" s="24">
        <v>2.1399999999999999E-2</v>
      </c>
      <c r="R48" s="24">
        <v>2.1400000000000002E-2</v>
      </c>
      <c r="S48" s="24">
        <v>2.1400000000000002E-2</v>
      </c>
      <c r="T48" s="24">
        <v>2.1400000000000002E-2</v>
      </c>
      <c r="U48" s="24">
        <v>18.796242090000003</v>
      </c>
      <c r="V48" s="24">
        <v>18.796242090000003</v>
      </c>
      <c r="W48" s="24">
        <f>+'[11]CAP VI-5'!AK56</f>
        <v>0</v>
      </c>
    </row>
    <row r="49" spans="1:23" s="6" customFormat="1" ht="13.5" customHeight="1" x14ac:dyDescent="0.25">
      <c r="A49" s="9"/>
      <c r="B49" s="22" t="s">
        <v>45</v>
      </c>
      <c r="C49" s="22"/>
      <c r="D49" s="22"/>
      <c r="E49" s="23"/>
      <c r="F49" s="23"/>
      <c r="G49" s="23"/>
      <c r="H49" s="23"/>
      <c r="I49" s="23"/>
      <c r="J49" s="24">
        <v>0</v>
      </c>
      <c r="K49" s="24">
        <v>0</v>
      </c>
      <c r="L49" s="24">
        <v>7.7553999999999998E-2</v>
      </c>
      <c r="M49" s="24">
        <v>7.7553999999999998E-2</v>
      </c>
      <c r="N49" s="24">
        <v>7.7599999999999988E-2</v>
      </c>
      <c r="O49" s="24">
        <v>0</v>
      </c>
      <c r="P49" s="24">
        <v>7.7599999999999988E-2</v>
      </c>
      <c r="Q49" s="24">
        <v>7.7599999999999988E-2</v>
      </c>
      <c r="R49" s="24">
        <v>7.7599999999999961E-2</v>
      </c>
      <c r="S49" s="24">
        <v>7.7599999999999961E-2</v>
      </c>
      <c r="T49" s="24">
        <v>7.7599999999999961E-2</v>
      </c>
      <c r="U49" s="24">
        <v>0</v>
      </c>
      <c r="V49" s="24">
        <v>0</v>
      </c>
      <c r="W49" s="24">
        <v>0</v>
      </c>
    </row>
    <row r="50" spans="1:23" s="6" customFormat="1" ht="15" customHeight="1" x14ac:dyDescent="0.25">
      <c r="A50" s="9"/>
      <c r="B50" s="22" t="s">
        <v>46</v>
      </c>
      <c r="C50" s="22"/>
      <c r="D50" s="22"/>
      <c r="E50" s="23"/>
      <c r="F50" s="23"/>
      <c r="G50" s="23"/>
      <c r="H50" s="23"/>
      <c r="I50" s="23"/>
      <c r="J50" s="24">
        <v>0</v>
      </c>
      <c r="K50" s="24">
        <v>0</v>
      </c>
      <c r="L50" s="24">
        <v>4.5552000000000001</v>
      </c>
      <c r="M50" s="24">
        <v>4.5552000000000001</v>
      </c>
      <c r="N50" s="24">
        <v>4.5552000000000001</v>
      </c>
      <c r="O50" s="24">
        <v>0</v>
      </c>
      <c r="P50" s="24">
        <v>4.5552000000000001</v>
      </c>
      <c r="Q50" s="24">
        <v>4.5552000000000001</v>
      </c>
      <c r="R50" s="24">
        <v>4.5552000000000001</v>
      </c>
      <c r="S50" s="24">
        <v>4.5552000000000001</v>
      </c>
      <c r="T50" s="24">
        <v>4.5552000000000001</v>
      </c>
      <c r="U50" s="24">
        <v>0</v>
      </c>
      <c r="V50" s="24">
        <v>0</v>
      </c>
      <c r="W50" s="24">
        <v>0</v>
      </c>
    </row>
    <row r="51" spans="1:23" s="6" customFormat="1" ht="5.25" customHeight="1" x14ac:dyDescent="0.25">
      <c r="A51" s="9"/>
      <c r="B51" s="22" t="s">
        <v>47</v>
      </c>
      <c r="C51" s="22"/>
      <c r="D51" s="22"/>
      <c r="E51" s="23"/>
      <c r="F51" s="23"/>
      <c r="G51" s="23"/>
      <c r="H51" s="23"/>
      <c r="I51" s="23"/>
      <c r="J51" s="24">
        <v>0</v>
      </c>
      <c r="K51" s="24">
        <v>0</v>
      </c>
      <c r="L51" s="24">
        <v>12.013500000000001</v>
      </c>
      <c r="M51" s="24">
        <v>12.013500000000001</v>
      </c>
      <c r="N51" s="24">
        <v>12.013500000000001</v>
      </c>
      <c r="O51" s="24">
        <v>0</v>
      </c>
      <c r="P51" s="24">
        <v>1.7587999999999998E-3</v>
      </c>
      <c r="Q51" s="24">
        <v>1.7587999999999998E-3</v>
      </c>
      <c r="R51" s="24">
        <v>1.7587999999999998E-3</v>
      </c>
      <c r="S51" s="24">
        <v>6.456000000000002E-2</v>
      </c>
      <c r="T51" s="24">
        <v>5.7826800000000012E-2</v>
      </c>
      <c r="U51" s="24">
        <v>5.7826800000000012E-2</v>
      </c>
      <c r="V51" s="24">
        <v>5.7826800000000012E-2</v>
      </c>
      <c r="W51" s="24">
        <f>+'[11]CAP VI-5'!AK57</f>
        <v>0</v>
      </c>
    </row>
    <row r="52" spans="1:23" s="6" customFormat="1" ht="10.5" customHeight="1" x14ac:dyDescent="0.25">
      <c r="B52" s="22" t="s">
        <v>48</v>
      </c>
      <c r="C52" s="22"/>
      <c r="D52" s="22"/>
      <c r="E52" s="23"/>
      <c r="F52" s="23"/>
      <c r="G52" s="23"/>
      <c r="H52" s="23"/>
      <c r="I52" s="23"/>
      <c r="J52" s="24">
        <v>0</v>
      </c>
      <c r="K52" s="24">
        <v>0</v>
      </c>
      <c r="L52" s="24">
        <v>2.5</v>
      </c>
      <c r="M52" s="24">
        <v>2.5</v>
      </c>
      <c r="N52" s="24">
        <v>2.5</v>
      </c>
      <c r="O52" s="24">
        <v>2.5</v>
      </c>
      <c r="P52" s="24">
        <v>2.5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</row>
    <row r="53" spans="1:23" s="6" customFormat="1" ht="9" customHeight="1" x14ac:dyDescent="0.25">
      <c r="B53" s="22" t="s">
        <v>57</v>
      </c>
      <c r="C53" s="22"/>
      <c r="D53" s="22"/>
      <c r="E53" s="23"/>
      <c r="F53" s="23"/>
      <c r="G53" s="23"/>
      <c r="H53" s="23"/>
      <c r="I53" s="23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>
        <f>+'[11]CAP VI-5'!AK58</f>
        <v>0</v>
      </c>
    </row>
    <row r="54" spans="1:23" s="6" customFormat="1" ht="15" customHeight="1" x14ac:dyDescent="0.25">
      <c r="B54" s="22" t="s">
        <v>58</v>
      </c>
      <c r="C54" s="22"/>
      <c r="D54" s="22"/>
      <c r="E54" s="23"/>
      <c r="F54" s="23"/>
      <c r="G54" s="23"/>
      <c r="H54" s="23"/>
      <c r="I54" s="23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>
        <f>+'[11]CAP VI-5'!AK59</f>
        <v>0</v>
      </c>
    </row>
    <row r="55" spans="1:23" s="6" customFormat="1" ht="15" customHeight="1" x14ac:dyDescent="0.25">
      <c r="B55" s="22" t="s">
        <v>59</v>
      </c>
      <c r="C55" s="22"/>
      <c r="D55" s="22"/>
      <c r="E55" s="23"/>
      <c r="F55" s="23"/>
      <c r="G55" s="23"/>
      <c r="H55" s="23"/>
      <c r="I55" s="23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>
        <f>+'[11]CAP VI-5'!AK60</f>
        <v>0</v>
      </c>
    </row>
    <row r="56" spans="1:23" s="41" customFormat="1" ht="15" customHeight="1" x14ac:dyDescent="0.25">
      <c r="A56" s="6"/>
      <c r="B56" s="22" t="s">
        <v>60</v>
      </c>
      <c r="C56" s="22"/>
      <c r="D56" s="22"/>
      <c r="E56" s="23"/>
      <c r="F56" s="23"/>
      <c r="G56" s="23"/>
      <c r="H56" s="23"/>
      <c r="I56" s="23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>
        <f>+'[11]CAP VI-5'!AK61</f>
        <v>0</v>
      </c>
    </row>
    <row r="57" spans="1:23" s="37" customFormat="1" x14ac:dyDescent="0.25">
      <c r="A57" s="2"/>
      <c r="B57" s="22" t="s">
        <v>49</v>
      </c>
      <c r="C57" s="25"/>
      <c r="D57" s="25"/>
      <c r="E57" s="24">
        <v>233.70636999999999</v>
      </c>
      <c r="F57" s="24">
        <v>233.585455</v>
      </c>
      <c r="G57" s="24">
        <v>178.75</v>
      </c>
      <c r="H57" s="24">
        <v>209.23</v>
      </c>
      <c r="I57" s="24">
        <v>197.643</v>
      </c>
      <c r="J57" s="24">
        <v>218.25</v>
      </c>
      <c r="K57" s="24">
        <v>224.13</v>
      </c>
      <c r="L57" s="24">
        <v>250.41000000000003</v>
      </c>
      <c r="M57" s="24">
        <v>250.41000000000003</v>
      </c>
      <c r="N57" s="24">
        <v>321.60000000000002</v>
      </c>
      <c r="O57" s="24">
        <v>321.60000000000002</v>
      </c>
      <c r="P57" s="24">
        <v>321.60610000000003</v>
      </c>
      <c r="Q57" s="24">
        <v>321.60610000000003</v>
      </c>
      <c r="R57" s="24">
        <v>321.60610000000003</v>
      </c>
      <c r="S57" s="24">
        <v>321.60000000000008</v>
      </c>
      <c r="T57" s="24">
        <v>66.697829999999996</v>
      </c>
      <c r="U57" s="24">
        <v>80.769909999999982</v>
      </c>
      <c r="V57" s="24">
        <v>76.655760000000015</v>
      </c>
      <c r="W57" s="51">
        <v>0</v>
      </c>
    </row>
    <row r="58" spans="1:23" s="37" customFormat="1" ht="11.25" customHeight="1" x14ac:dyDescent="0.25">
      <c r="A58" s="6"/>
      <c r="B58" s="26" t="s">
        <v>61</v>
      </c>
      <c r="C58" s="27"/>
      <c r="D58" s="27"/>
      <c r="E58" s="28">
        <f t="shared" ref="E58:T58" si="0">+E25+E31+E40+E42+E43+E44+E45+E46+E47+E48+E49+E50+E51+E52+E57</f>
        <v>400.907465</v>
      </c>
      <c r="F58" s="28">
        <f t="shared" si="0"/>
        <v>409.63483229999997</v>
      </c>
      <c r="G58" s="28">
        <f t="shared" si="0"/>
        <v>386.03060308178658</v>
      </c>
      <c r="H58" s="28">
        <f t="shared" si="0"/>
        <v>406.57746648928799</v>
      </c>
      <c r="I58" s="28">
        <f t="shared" si="0"/>
        <v>382.25441295332143</v>
      </c>
      <c r="J58" s="28">
        <f t="shared" si="0"/>
        <v>432.04144237219765</v>
      </c>
      <c r="K58" s="28">
        <f t="shared" si="0"/>
        <v>472.72613052750842</v>
      </c>
      <c r="L58" s="28">
        <f t="shared" si="0"/>
        <v>531.57009327300011</v>
      </c>
      <c r="M58" s="28">
        <f t="shared" si="0"/>
        <v>553.41984011000011</v>
      </c>
      <c r="N58" s="28">
        <f t="shared" si="0"/>
        <v>695.36250000000018</v>
      </c>
      <c r="O58" s="28">
        <f t="shared" si="0"/>
        <v>750.43342609001081</v>
      </c>
      <c r="P58" s="28">
        <f t="shared" si="0"/>
        <v>802.35531928462797</v>
      </c>
      <c r="Q58" s="28">
        <f t="shared" si="0"/>
        <v>830.7330829872576</v>
      </c>
      <c r="R58" s="28">
        <f t="shared" si="0"/>
        <v>868.66886502886905</v>
      </c>
      <c r="S58" s="28">
        <f t="shared" si="0"/>
        <v>850.22447816574504</v>
      </c>
      <c r="T58" s="28">
        <f t="shared" si="0"/>
        <v>585.40721890798397</v>
      </c>
      <c r="U58" s="28">
        <v>691.58926297215851</v>
      </c>
      <c r="V58" s="28">
        <v>695.52565342837715</v>
      </c>
      <c r="W58" s="28">
        <f>+W25+W31+W40+W41+W42+W43+W44+W45+W46+W47+W48+W49+W50+W51+W52+W57+W53+W54+W55+W56</f>
        <v>0</v>
      </c>
    </row>
    <row r="59" spans="1:23" s="37" customFormat="1" ht="5.25" customHeight="1" x14ac:dyDescent="0.25">
      <c r="A59" s="41"/>
      <c r="B59" s="26"/>
      <c r="C59" s="27"/>
      <c r="D59" s="27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1:23" ht="13.5" x14ac:dyDescent="0.25">
      <c r="A60" s="37"/>
      <c r="B60" s="29" t="s">
        <v>50</v>
      </c>
      <c r="C60" s="30"/>
      <c r="D60" s="30"/>
      <c r="E60" s="31">
        <f t="shared" ref="E60:T60" si="1">+E58+E10</f>
        <v>400.907465</v>
      </c>
      <c r="F60" s="31">
        <f t="shared" si="1"/>
        <v>409.63483229999997</v>
      </c>
      <c r="G60" s="31">
        <f t="shared" si="1"/>
        <v>386.03060308178658</v>
      </c>
      <c r="H60" s="31">
        <f t="shared" si="1"/>
        <v>406.57746648928799</v>
      </c>
      <c r="I60" s="31">
        <f t="shared" si="1"/>
        <v>382.25441295332143</v>
      </c>
      <c r="J60" s="31">
        <f t="shared" si="1"/>
        <v>432.04144237219765</v>
      </c>
      <c r="K60" s="31">
        <f t="shared" si="1"/>
        <v>472.72613052750842</v>
      </c>
      <c r="L60" s="31">
        <f t="shared" si="1"/>
        <v>531.57009327300011</v>
      </c>
      <c r="M60" s="31">
        <f t="shared" si="1"/>
        <v>553.41984011000011</v>
      </c>
      <c r="N60" s="31">
        <f t="shared" si="1"/>
        <v>695.36250000000018</v>
      </c>
      <c r="O60" s="31">
        <f t="shared" si="1"/>
        <v>750.43342609001081</v>
      </c>
      <c r="P60" s="31">
        <f t="shared" si="1"/>
        <v>802.35531928462797</v>
      </c>
      <c r="Q60" s="31">
        <f t="shared" si="1"/>
        <v>830.7330829872576</v>
      </c>
      <c r="R60" s="31">
        <f t="shared" si="1"/>
        <v>868.66886502886905</v>
      </c>
      <c r="S60" s="31">
        <f t="shared" si="1"/>
        <v>850.22447816574504</v>
      </c>
      <c r="T60" s="31">
        <f t="shared" si="1"/>
        <v>585.40721890798397</v>
      </c>
      <c r="U60" s="31">
        <v>720.92867137215853</v>
      </c>
      <c r="V60" s="31">
        <v>714.08681842837711</v>
      </c>
      <c r="W60" s="31">
        <f>+W10+W15+W58</f>
        <v>0</v>
      </c>
    </row>
    <row r="61" spans="1:23" ht="13.5" x14ac:dyDescent="0.25">
      <c r="A61" s="37"/>
      <c r="B61" s="32"/>
      <c r="C61" s="33"/>
      <c r="D61" s="34" t="s">
        <v>9</v>
      </c>
      <c r="E61" s="34">
        <v>400.907465</v>
      </c>
      <c r="F61" s="34">
        <v>409.63483230000003</v>
      </c>
      <c r="G61" s="34">
        <v>386.03060308178658</v>
      </c>
      <c r="H61" s="34">
        <v>406.57746648928804</v>
      </c>
      <c r="I61" s="34">
        <v>382.25441295332149</v>
      </c>
      <c r="J61" s="34">
        <v>432.04144237219765</v>
      </c>
      <c r="K61" s="34">
        <v>472.72613052750842</v>
      </c>
      <c r="L61" s="34">
        <v>529.07009327300011</v>
      </c>
      <c r="M61" s="34">
        <v>550.91984011000011</v>
      </c>
      <c r="N61" s="34">
        <v>692.86250000000007</v>
      </c>
      <c r="O61" s="34">
        <v>747.93342609001081</v>
      </c>
      <c r="P61" s="34">
        <v>799.85531928462785</v>
      </c>
      <c r="Q61" s="34">
        <v>830.73308298725738</v>
      </c>
      <c r="R61" s="34">
        <v>868.66886502886916</v>
      </c>
      <c r="S61" s="34">
        <v>850.22447816574493</v>
      </c>
      <c r="T61" s="34">
        <v>585.14384540798392</v>
      </c>
      <c r="U61" s="34"/>
      <c r="V61" s="34"/>
      <c r="W61" s="34"/>
    </row>
    <row r="62" spans="1:23" x14ac:dyDescent="0.25">
      <c r="A62" s="37"/>
      <c r="B62" s="35" t="s">
        <v>51</v>
      </c>
      <c r="C62" s="35"/>
      <c r="D62" s="35"/>
      <c r="E62" s="35"/>
      <c r="F62" s="35"/>
      <c r="G62" s="35"/>
      <c r="H62" s="35"/>
      <c r="I62" s="35"/>
      <c r="J62" s="35"/>
      <c r="K62" s="36"/>
      <c r="L62" s="36"/>
      <c r="M62" s="36"/>
      <c r="N62" s="36"/>
      <c r="O62" s="36"/>
      <c r="P62" s="37"/>
      <c r="Q62" s="37"/>
      <c r="R62" s="37"/>
      <c r="S62" s="37"/>
      <c r="T62" s="37"/>
      <c r="U62" s="37"/>
      <c r="V62" s="37"/>
      <c r="W62" s="37"/>
    </row>
    <row r="63" spans="1:23" x14ac:dyDescent="0.15">
      <c r="B63" s="38" t="s">
        <v>62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7"/>
      <c r="R63" s="37"/>
      <c r="S63" s="37"/>
      <c r="T63" s="37"/>
      <c r="U63" s="37"/>
      <c r="V63" s="37"/>
      <c r="W63" s="37"/>
    </row>
    <row r="64" spans="1:23" ht="11.25" customHeight="1" x14ac:dyDescent="0.25">
      <c r="B64" s="45" t="s">
        <v>63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39"/>
      <c r="P64" s="37"/>
      <c r="Q64" s="37"/>
      <c r="R64" s="37"/>
      <c r="S64" s="37"/>
      <c r="T64" s="37"/>
      <c r="U64" s="37"/>
      <c r="V64" s="37"/>
      <c r="W64" s="37"/>
    </row>
    <row r="65" spans="2:15" x14ac:dyDescent="0.15">
      <c r="B65" s="4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2:15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2:15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2:1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2:15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2:15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2:1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2:15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2:15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2:15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2:15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2:15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2:15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2:15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2:15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2:15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2:15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2:15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2:15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2:15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2:15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2:15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2:15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2:15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</sheetData>
  <mergeCells count="4">
    <mergeCell ref="B64:N64"/>
    <mergeCell ref="B1:W1"/>
    <mergeCell ref="B2:W2"/>
    <mergeCell ref="B3:W3"/>
  </mergeCells>
  <printOptions horizontalCentered="1"/>
  <pageMargins left="0.78740157480314965" right="0.78740157480314965" top="0.9055118110236221" bottom="0.78740157480314965" header="0.59055118110236227" footer="0.59055118110236227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VI-6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2014-11-12T19:09:47Z</dcterms:created>
  <dcterms:modified xsi:type="dcterms:W3CDTF">2015-08-20T20:12:25Z</dcterms:modified>
</cp:coreProperties>
</file>